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CONG DONG\FINANCIAL MODELS\"/>
    </mc:Choice>
  </mc:AlternateContent>
  <xr:revisionPtr revIDLastSave="0" documentId="13_ncr:1_{720E00BD-DDD1-4CBD-AA15-E00840C3F576}" xr6:coauthVersionLast="47" xr6:coauthVersionMax="47" xr10:uidLastSave="{00000000-0000-0000-0000-000000000000}"/>
  <bookViews>
    <workbookView xWindow="-108" yWindow="-108" windowWidth="23256" windowHeight="12456" firstSheet="1" activeTab="1" xr2:uid="{A0DBFC40-FF85-4535-BE32-5A5DC509ACC1}"/>
  </bookViews>
  <sheets>
    <sheet name="Revenue stream" sheetId="10" r:id="rId1"/>
    <sheet name="Matrix" sheetId="7" r:id="rId2"/>
    <sheet name="Matrix01" sheetId="8" r:id="rId3"/>
    <sheet name="Matrix02" sheetId="9" r:id="rId4"/>
    <sheet name="Sales Mertric 01" sheetId="2" r:id="rId5"/>
    <sheet name="Sales Mertrics 02" sheetId="11" r:id="rId6"/>
    <sheet name="Sales planing Dine-in" sheetId="1" r:id="rId7"/>
    <sheet name="Survey 2024-1" sheetId="5" r:id="rId8"/>
    <sheet name="Survey 2024-2" sheetId="6"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G19" i="1" s="1"/>
  <c r="H19" i="1" s="1"/>
  <c r="I19" i="1" s="1"/>
  <c r="F20" i="1"/>
  <c r="F25" i="1" s="1"/>
  <c r="E25" i="1"/>
  <c r="E31" i="1"/>
  <c r="E29" i="1" s="1"/>
  <c r="E37" i="1"/>
  <c r="E41" i="1" s="1"/>
  <c r="F37" i="1"/>
  <c r="F41" i="1" s="1"/>
  <c r="G37" i="1"/>
  <c r="H37" i="1"/>
  <c r="I37" i="1"/>
  <c r="I41" i="1" s="1"/>
  <c r="G41" i="1"/>
  <c r="H41" i="1"/>
  <c r="F44" i="1"/>
  <c r="G44" i="1"/>
  <c r="H44" i="1"/>
  <c r="I44" i="1"/>
  <c r="E50" i="1"/>
  <c r="F50" i="1"/>
  <c r="G50" i="1"/>
  <c r="H50" i="1"/>
  <c r="I50" i="1"/>
  <c r="G20" i="1" l="1"/>
  <c r="G25" i="1" s="1"/>
  <c r="H20" i="1"/>
  <c r="H25" i="1" s="1"/>
  <c r="F31" i="1"/>
  <c r="F29" i="1" s="1"/>
  <c r="E27" i="1"/>
  <c r="E21" i="1" s="1"/>
  <c r="E23" i="1" s="1"/>
  <c r="G31" i="1"/>
  <c r="F30" i="1" l="1"/>
  <c r="F27" i="1"/>
  <c r="I20" i="1"/>
  <c r="I25" i="1" s="1"/>
  <c r="G29" i="1"/>
  <c r="H31" i="1"/>
  <c r="G30" i="1"/>
  <c r="F21" i="1"/>
  <c r="F23" i="1" s="1"/>
  <c r="G27" i="1"/>
  <c r="H30" i="1" l="1"/>
  <c r="H29" i="1"/>
  <c r="I31" i="1"/>
  <c r="G21" i="1"/>
  <c r="G23" i="1" s="1"/>
  <c r="H27" i="1"/>
  <c r="I30" i="1" l="1"/>
  <c r="I29" i="1"/>
  <c r="H21" i="1"/>
  <c r="H23" i="1" s="1"/>
  <c r="I27" i="1"/>
  <c r="I21" i="1" s="1"/>
  <c r="I23" i="1" s="1"/>
</calcChain>
</file>

<file path=xl/sharedStrings.xml><?xml version="1.0" encoding="utf-8"?>
<sst xmlns="http://schemas.openxmlformats.org/spreadsheetml/2006/main" count="603" uniqueCount="175">
  <si>
    <t>Projected monthly Revenue</t>
  </si>
  <si>
    <t>Working Days</t>
  </si>
  <si>
    <t>Avg. oder value per table</t>
  </si>
  <si>
    <t>Avg.Daily Turnover per table</t>
  </si>
  <si>
    <t>Number of tables</t>
  </si>
  <si>
    <t>Utilization (Ocuppancy) Rate</t>
  </si>
  <si>
    <t>Jan-25</t>
  </si>
  <si>
    <t>Period</t>
  </si>
  <si>
    <t>Monthly Buildout</t>
  </si>
  <si>
    <t>Max Revenue during the Year</t>
  </si>
  <si>
    <t>Open weeks per year</t>
  </si>
  <si>
    <t>Working days per week</t>
  </si>
  <si>
    <t>Average Daily Revenue</t>
  </si>
  <si>
    <t>Year 5</t>
  </si>
  <si>
    <t>Year 4</t>
  </si>
  <si>
    <t>Year 3</t>
  </si>
  <si>
    <t>Year 2</t>
  </si>
  <si>
    <t>Year 1</t>
  </si>
  <si>
    <t>Sales Assumptions</t>
  </si>
  <si>
    <t>Annual Sales</t>
  </si>
  <si>
    <t xml:space="preserve">Monthly sales </t>
  </si>
  <si>
    <t xml:space="preserve">Daily sales </t>
  </si>
  <si>
    <t>TC Growth</t>
  </si>
  <si>
    <t>Average TC Per Day</t>
  </si>
  <si>
    <t>Price inflation</t>
  </si>
  <si>
    <t>Average Spend per TC</t>
  </si>
  <si>
    <t>Months</t>
  </si>
  <si>
    <t>Voucher</t>
  </si>
  <si>
    <t>Workshop</t>
  </si>
  <si>
    <t>Officer</t>
  </si>
  <si>
    <t>Round per day</t>
  </si>
  <si>
    <t>Prepaid card</t>
  </si>
  <si>
    <t>Delivery</t>
  </si>
  <si>
    <t>Partners (B2B)</t>
  </si>
  <si>
    <t>Seats</t>
  </si>
  <si>
    <t>COD</t>
  </si>
  <si>
    <t>Ticket</t>
  </si>
  <si>
    <t>Party</t>
  </si>
  <si>
    <t>Business men</t>
  </si>
  <si>
    <t>Customers per day</t>
  </si>
  <si>
    <t>Happy hours</t>
  </si>
  <si>
    <t>Credit card-Momo</t>
  </si>
  <si>
    <t>Pax</t>
  </si>
  <si>
    <t>Catering</t>
  </si>
  <si>
    <t>Family</t>
  </si>
  <si>
    <t xml:space="preserve">ARPU - Average revenue per user </t>
  </si>
  <si>
    <t>Volume discount</t>
  </si>
  <si>
    <t>Deposit</t>
  </si>
  <si>
    <t>Hours</t>
  </si>
  <si>
    <t>Event</t>
  </si>
  <si>
    <t>Tourist</t>
  </si>
  <si>
    <t>Group size</t>
  </si>
  <si>
    <t>Dynamic pricing</t>
  </si>
  <si>
    <t>Cash</t>
  </si>
  <si>
    <t>Per order</t>
  </si>
  <si>
    <t>Meal (Dine-in)</t>
  </si>
  <si>
    <t>Walk - in</t>
  </si>
  <si>
    <t>Days</t>
  </si>
  <si>
    <t>How much is pay</t>
  </si>
  <si>
    <t>How is pay</t>
  </si>
  <si>
    <t>For What is pay</t>
  </si>
  <si>
    <t>What's Pay ?</t>
  </si>
  <si>
    <t>Who pays</t>
  </si>
  <si>
    <t xml:space="preserve">Franchise fee, Royalty fee, NBO, </t>
  </si>
  <si>
    <t>Franchisee</t>
  </si>
  <si>
    <t>Dine-in</t>
  </si>
  <si>
    <t>Party
(Year-end, Birthday)</t>
  </si>
  <si>
    <t>Delivery (online&amp;offline)</t>
  </si>
  <si>
    <t>Thời gian</t>
  </si>
  <si>
    <t>XU HƯỚNG NGÀNH F&amp;B 2024</t>
  </si>
  <si>
    <t>1. Phân khúc rẻ hơn: Giới trẻ có xu hướng lựa chọn sản phẩm ở phân khúc giá rẻ hơn, hoặc giảm số tiền mỗi lần chi tiêu. Tần suất "ghé quán" giảm nhẹ, trung bình từ 2 lần/tuần xuống còn khoảng 1,8 lần/tuần</t>
  </si>
  <si>
    <t>2. Tạo trend: Hàng loạt sáng tạo trong đồ uống và món ăn trong thời gian ngắn (3 tháng), được hưởng ứng tức thời bởi các quán cà phê và quán ăn quy mô nhỏ lẻ</t>
  </si>
  <si>
    <t>3. Sử dụng thanh toán online: Hầu hết các quán đều cho thanh toán online qua QR code của các app, đặc biệt là Momo, VNpay, app ngân hàng</t>
  </si>
  <si>
    <t>4. Khai thác data khách hàng kết hợp big data: Để đưa ra quyết định thay đổi hoặc phát triển món mới phù hợp với tệp khách hàng và tạo vị thế riêng cho doanh nghiệp</t>
  </si>
  <si>
    <t>5. Chất lượng: Tập trung vào chất lượng đồ ăn đồ uống thay vì cắt máu cho khuyến mãi</t>
  </si>
  <si>
    <t xml:space="preserve">6. Khách hàng trung thành: Tập trung các chương trình phù hợp và sáng tạo cho khách hàng trung thành </t>
  </si>
  <si>
    <t>7. Nhượng quyền: Để gia tăng thị phần và sự xuất hiện trước mặt khách hàng, gia tăng quyết định lựa chọn của người dùng trung thành. Ngoài ra còn có nhượng quyền chuỗi cung ứng, đóng gói và vận chuyển đến từng quán ăn / nhà hàng</t>
  </si>
  <si>
    <t>8. Tiệm bánh + tiệm trà / cà phê: mô hình bán thêm bánh và các topping để tăng giá trị đơn hàng trên mỗi khách hàng</t>
  </si>
  <si>
    <t xml:space="preserve">9. Nhà hàng gastronomy (khoa học và nghệ thuật ẩm thực): thay cho fine dining, phân khúc giá từ 1-1,5 triệu nhưng không gian sang trọng như fine dining </t>
  </si>
  <si>
    <t>(Nguồn: event Sóng ngầm F&amp;B)</t>
  </si>
  <si>
    <t>Menu đa dạng</t>
  </si>
  <si>
    <t>Thương hiệu tốt</t>
  </si>
  <si>
    <t>Tỷ trọng</t>
  </si>
  <si>
    <t>STT</t>
  </si>
  <si>
    <t>…</t>
  </si>
  <si>
    <t>x</t>
  </si>
  <si>
    <t>Bao bì</t>
  </si>
  <si>
    <t>Phí giao hàng</t>
  </si>
  <si>
    <t>Giá vốn hàng bán</t>
  </si>
  <si>
    <t>Thuê MB</t>
  </si>
  <si>
    <t>Nhân viên</t>
  </si>
  <si>
    <t xml:space="preserve">MKT </t>
  </si>
  <si>
    <t>VSATTP,Môi trường, PCCC</t>
  </si>
  <si>
    <t>Thuê điểm quảng cáo</t>
  </si>
  <si>
    <t>Wifi marketing</t>
  </si>
  <si>
    <t>Số đơn hàng</t>
  </si>
  <si>
    <t>Số lượng khách hàng</t>
  </si>
  <si>
    <t>Giá trị đơn hàng trung bình</t>
  </si>
  <si>
    <t>Chi tiêu bình quân 1 khách hàng</t>
  </si>
  <si>
    <t>Số ngày hoạt động</t>
  </si>
  <si>
    <t>Promotion day</t>
  </si>
  <si>
    <t>Midweek</t>
  </si>
  <si>
    <t>Weekend</t>
  </si>
  <si>
    <t>Holidays</t>
  </si>
  <si>
    <t>Số bàn</t>
  </si>
  <si>
    <t xml:space="preserve">Số ghế </t>
  </si>
  <si>
    <t>Vòng quay ghế</t>
  </si>
  <si>
    <t>Vòng quay bàn</t>
  </si>
  <si>
    <t>Số khách/ 1 nhóm</t>
  </si>
  <si>
    <t>Member</t>
  </si>
  <si>
    <t>Nonmember</t>
  </si>
  <si>
    <t>Ordinary day</t>
  </si>
  <si>
    <t>Breakdown</t>
  </si>
  <si>
    <t>Số lần quay lại của khách hàng</t>
  </si>
  <si>
    <t>Không khí tại nhà hàng
(thiết kế-décor, vệ sinh, âm nhạc)</t>
  </si>
  <si>
    <t>Dịch vụ</t>
  </si>
  <si>
    <t xml:space="preserve">Vị trí </t>
  </si>
  <si>
    <t>Giá cả</t>
  </si>
  <si>
    <t>Chương trình khuyến mãi</t>
  </si>
  <si>
    <t>Trải nghiệm thanh toán</t>
  </si>
  <si>
    <t>Vị trí</t>
  </si>
  <si>
    <t>Thương hiệu</t>
  </si>
  <si>
    <t>CRM</t>
  </si>
  <si>
    <t>Phí thanh toán</t>
  </si>
  <si>
    <t>Doanh thu trung bình ngày/tháng</t>
  </si>
  <si>
    <t>TC</t>
  </si>
  <si>
    <t>Customers</t>
  </si>
  <si>
    <t>Tùy vào kế hoạch hành động tác động lên chỉ số nào thì lập kế hoạch theo chỉ số đó, căn cứ trên số liệu theo dõi trong quá khứ hoặc giả định</t>
  </si>
  <si>
    <t>Retention rate</t>
  </si>
  <si>
    <t>Ticket Average</t>
  </si>
  <si>
    <t>Average check</t>
  </si>
  <si>
    <t>UPC</t>
  </si>
  <si>
    <t>UPT</t>
  </si>
  <si>
    <t>Số lượng mặt hàng trên 1 bill</t>
  </si>
  <si>
    <t>Số lượng mặt hàng trên 1 khách</t>
  </si>
  <si>
    <t>Activities day</t>
  </si>
  <si>
    <t>Average sales per day/month</t>
  </si>
  <si>
    <t>Number of tabs</t>
  </si>
  <si>
    <t>Number of seats</t>
  </si>
  <si>
    <t>Turnover per seat</t>
  </si>
  <si>
    <t>Turnover per table</t>
  </si>
  <si>
    <t>Growth rate</t>
  </si>
  <si>
    <t>Tỷ lệ tăng trưởng</t>
  </si>
  <si>
    <t>Tỷ lệ trượt giá</t>
  </si>
  <si>
    <t>Cost of good sold</t>
  </si>
  <si>
    <t>Rental</t>
  </si>
  <si>
    <t>People cost</t>
  </si>
  <si>
    <t>Marketing</t>
  </si>
  <si>
    <t>Phân bổ chi phí đầu tư công trình, sửa chữa bảo trì CSHT</t>
  </si>
  <si>
    <t>Construction Depreciation&amp;maintain cost</t>
  </si>
  <si>
    <t>Phân bổ chi phí đầu tư và vận hành công nghệ (app, website,wifie...)</t>
  </si>
  <si>
    <t>Technology depreciation&amp;maintain cost</t>
  </si>
  <si>
    <t>Food Safe ,Environmental Protection Plan ,Fire Fighting and Prevention</t>
  </si>
  <si>
    <t>Delivery fee</t>
  </si>
  <si>
    <t>Packing</t>
  </si>
  <si>
    <t>Payment fee</t>
  </si>
  <si>
    <t>Diverse menu</t>
  </si>
  <si>
    <t>Brand</t>
  </si>
  <si>
    <t>Service</t>
  </si>
  <si>
    <t>Atmosphere</t>
  </si>
  <si>
    <t>Location</t>
  </si>
  <si>
    <t>Price</t>
  </si>
  <si>
    <t>Promotion</t>
  </si>
  <si>
    <t>Time</t>
  </si>
  <si>
    <t>Payment experience</t>
  </si>
  <si>
    <t>Franchise, Royalty fee, NBO</t>
  </si>
  <si>
    <t>which revenue source to pursue ?</t>
  </si>
  <si>
    <t>what value to offer ?</t>
  </si>
  <si>
    <t>who pays for the value ?</t>
  </si>
  <si>
    <t>how to price the value ?</t>
  </si>
  <si>
    <t>01</t>
  </si>
  <si>
    <t>02</t>
  </si>
  <si>
    <t>Cost structure</t>
  </si>
  <si>
    <t>Sales Mertrics</t>
  </si>
  <si>
    <t>Cost structure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</si>
</sst>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00B050"/>
        <bgColor indexed="64"/>
      </patternFill>
    </fill>
  </fills>
  <borders count="24">
    <border>
      <left/>
      <right/>
      <top/>
      <bottom/>
      <diagonal/>
    </border>
    <border>
      <left style="thin">
        <color auto="1"/>
      </left>
      <right style="thin">
        <color auto="1"/>
      </right>
      <top style="hair">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style="hair">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164" fontId="0" fillId="0" borderId="1" xfId="1" applyNumberFormat="1" applyFont="1" applyBorder="1"/>
    <xf numFmtId="0" fontId="0" fillId="0" borderId="1" xfId="0" applyBorder="1"/>
    <xf numFmtId="0" fontId="0" fillId="0" borderId="2" xfId="0" applyBorder="1"/>
    <xf numFmtId="9" fontId="0" fillId="0" borderId="2" xfId="0" applyNumberFormat="1" applyBorder="1"/>
    <xf numFmtId="0" fontId="2" fillId="0" borderId="2" xfId="0" applyFont="1" applyBorder="1" applyAlignment="1">
      <alignment horizontal="center"/>
    </xf>
    <xf numFmtId="16" fontId="2" fillId="0" borderId="2" xfId="0" applyNumberFormat="1" applyFont="1" applyBorder="1" applyAlignment="1">
      <alignment horizontal="center"/>
    </xf>
    <xf numFmtId="16" fontId="2" fillId="0" borderId="2" xfId="0" quotePrefix="1" applyNumberFormat="1" applyFont="1" applyBorder="1" applyAlignment="1">
      <alignment horizontal="center"/>
    </xf>
    <xf numFmtId="0" fontId="2" fillId="0" borderId="2" xfId="0" applyFont="1" applyBorder="1"/>
    <xf numFmtId="164" fontId="0" fillId="0" borderId="2" xfId="1" applyNumberFormat="1" applyFont="1" applyBorder="1"/>
    <xf numFmtId="164" fontId="0" fillId="0" borderId="2" xfId="0" applyNumberFormat="1" applyBorder="1"/>
    <xf numFmtId="0" fontId="2" fillId="0" borderId="3" xfId="0" applyFont="1" applyBorder="1" applyAlignment="1">
      <alignment horizontal="center"/>
    </xf>
    <xf numFmtId="0" fontId="3" fillId="2" borderId="4" xfId="0" applyFont="1" applyFill="1" applyBorder="1"/>
    <xf numFmtId="164" fontId="0" fillId="0" borderId="1" xfId="1" applyNumberFormat="1" applyFont="1" applyFill="1" applyBorder="1"/>
    <xf numFmtId="164" fontId="0" fillId="0" borderId="2" xfId="1" applyNumberFormat="1" applyFont="1" applyFill="1" applyBorder="1"/>
    <xf numFmtId="9" fontId="0" fillId="0" borderId="2" xfId="2" applyFont="1" applyFill="1" applyBorder="1"/>
    <xf numFmtId="43" fontId="0" fillId="0" borderId="2" xfId="1" applyFont="1" applyFill="1" applyBorder="1"/>
    <xf numFmtId="0" fontId="0" fillId="0" borderId="1" xfId="0" applyBorder="1" applyAlignment="1">
      <alignment horizontal="center"/>
    </xf>
    <xf numFmtId="0" fontId="0" fillId="0" borderId="2" xfId="0" applyBorder="1" applyAlignment="1">
      <alignment horizontal="center"/>
    </xf>
    <xf numFmtId="43" fontId="0" fillId="0" borderId="2" xfId="1" applyFont="1" applyFill="1" applyBorder="1" applyAlignment="1">
      <alignment vertical="center"/>
    </xf>
    <xf numFmtId="0" fontId="0" fillId="0" borderId="2" xfId="0" applyBorder="1" applyAlignment="1">
      <alignment wrapText="1"/>
    </xf>
    <xf numFmtId="0" fontId="0" fillId="0" borderId="2" xfId="0" applyBorder="1" applyAlignment="1">
      <alignment horizontal="center" wrapText="1"/>
    </xf>
    <xf numFmtId="164" fontId="0" fillId="0" borderId="2" xfId="1" applyNumberFormat="1" applyFont="1" applyFill="1" applyBorder="1" applyAlignment="1">
      <alignment vertical="center"/>
    </xf>
    <xf numFmtId="164" fontId="0" fillId="0" borderId="2" xfId="0" applyNumberFormat="1" applyBorder="1" applyAlignment="1">
      <alignment vertical="center"/>
    </xf>
    <xf numFmtId="0" fontId="0" fillId="0" borderId="3" xfId="0" applyBorder="1" applyAlignment="1">
      <alignment horizontal="center" wrapText="1"/>
    </xf>
    <xf numFmtId="0" fontId="0" fillId="0" borderId="3" xfId="0" applyBorder="1" applyAlignment="1">
      <alignment horizontal="center"/>
    </xf>
    <xf numFmtId="0" fontId="0" fillId="0" borderId="3" xfId="0" applyBorder="1" applyAlignment="1">
      <alignment vertical="center"/>
    </xf>
    <xf numFmtId="0" fontId="0" fillId="0" borderId="3" xfId="0" applyBorder="1"/>
    <xf numFmtId="0" fontId="2" fillId="0" borderId="4" xfId="0" applyFont="1" applyBorder="1" applyAlignment="1">
      <alignment horizontal="center"/>
    </xf>
    <xf numFmtId="0" fontId="0" fillId="0" borderId="1" xfId="0" applyBorder="1" applyAlignment="1">
      <alignment horizont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0" fillId="0" borderId="4" xfId="0" applyBorder="1"/>
    <xf numFmtId="9" fontId="0" fillId="0" borderId="4" xfId="0" applyNumberFormat="1" applyBorder="1" applyAlignment="1">
      <alignment vertical="center"/>
    </xf>
    <xf numFmtId="0" fontId="0" fillId="0" borderId="4" xfId="0" applyBorder="1" applyAlignment="1">
      <alignment horizontal="center" vertical="center"/>
    </xf>
    <xf numFmtId="0" fontId="0" fillId="0" borderId="4" xfId="0" applyBorder="1" applyAlignment="1">
      <alignment horizontal="center"/>
    </xf>
    <xf numFmtId="0" fontId="2" fillId="0" borderId="7" xfId="0" applyFont="1" applyBorder="1" applyAlignment="1">
      <alignment horizontal="center" vertical="center" wrapText="1"/>
    </xf>
    <xf numFmtId="0" fontId="4" fillId="0" borderId="13" xfId="0" applyFont="1" applyBorder="1" applyAlignment="1">
      <alignment vertical="center" wrapText="1"/>
    </xf>
    <xf numFmtId="0" fontId="2" fillId="0" borderId="7" xfId="0" applyFont="1" applyBorder="1" applyAlignment="1">
      <alignment horizontal="center" vertical="center"/>
    </xf>
    <xf numFmtId="0" fontId="0" fillId="3" borderId="8" xfId="0" applyFill="1" applyBorder="1" applyAlignment="1">
      <alignment horizontal="center"/>
    </xf>
    <xf numFmtId="0" fontId="0" fillId="3" borderId="9" xfId="0" applyFill="1" applyBorder="1" applyAlignment="1">
      <alignment horizontal="center"/>
    </xf>
    <xf numFmtId="0" fontId="4" fillId="3" borderId="9" xfId="0" applyFont="1" applyFill="1" applyBorder="1" applyAlignment="1">
      <alignment horizontal="left"/>
    </xf>
    <xf numFmtId="0" fontId="0" fillId="3" borderId="9" xfId="0" applyFill="1" applyBorder="1"/>
    <xf numFmtId="0" fontId="0" fillId="3" borderId="10" xfId="0" applyFill="1" applyBorder="1"/>
    <xf numFmtId="0" fontId="2" fillId="0" borderId="8" xfId="0" applyFont="1" applyBorder="1"/>
    <xf numFmtId="0" fontId="4" fillId="0" borderId="0" xfId="0" applyFont="1" applyAlignment="1">
      <alignment vertical="center" wrapText="1"/>
    </xf>
    <xf numFmtId="0" fontId="0" fillId="0" borderId="0" xfId="0" applyAlignment="1">
      <alignmen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2" fillId="0" borderId="10" xfId="0" applyFont="1" applyBorder="1"/>
    <xf numFmtId="0" fontId="2" fillId="0" borderId="4" xfId="0" applyFont="1" applyBorder="1" applyAlignment="1">
      <alignment horizontal="center" wrapText="1"/>
    </xf>
    <xf numFmtId="0" fontId="0" fillId="0" borderId="0" xfId="0" applyAlignment="1">
      <alignment vertical="center"/>
    </xf>
    <xf numFmtId="0" fontId="0" fillId="4" borderId="0" xfId="0" applyFill="1"/>
    <xf numFmtId="0" fontId="0" fillId="0" borderId="12" xfId="0" applyBorder="1"/>
    <xf numFmtId="0" fontId="5" fillId="0" borderId="0" xfId="0" applyFont="1" applyAlignment="1">
      <alignment horizontal="left" vertical="center" indent="3"/>
    </xf>
    <xf numFmtId="0" fontId="0" fillId="5" borderId="0" xfId="0" applyFill="1"/>
    <xf numFmtId="0" fontId="0" fillId="5" borderId="0" xfId="0" applyFill="1" applyAlignment="1">
      <alignment horizontal="center"/>
    </xf>
    <xf numFmtId="0" fontId="0" fillId="6" borderId="0" xfId="0" quotePrefix="1" applyFill="1" applyAlignment="1">
      <alignment horizontal="center"/>
    </xf>
    <xf numFmtId="0" fontId="0" fillId="7" borderId="0" xfId="0" quotePrefix="1" applyFill="1" applyAlignment="1">
      <alignment horizontal="center"/>
    </xf>
    <xf numFmtId="0" fontId="4" fillId="3" borderId="13" xfId="0" applyFont="1" applyFill="1" applyBorder="1"/>
    <xf numFmtId="0" fontId="0" fillId="0" borderId="4" xfId="0" applyBorder="1" applyAlignment="1">
      <alignment vertical="center"/>
    </xf>
    <xf numFmtId="0" fontId="5" fillId="0" borderId="0" xfId="0" applyFont="1" applyAlignment="1">
      <alignment vertical="center"/>
    </xf>
    <xf numFmtId="0" fontId="0" fillId="0" borderId="19" xfId="0" applyBorder="1"/>
    <xf numFmtId="0" fontId="0" fillId="0" borderId="20" xfId="0" applyBorder="1"/>
    <xf numFmtId="0" fontId="0" fillId="0" borderId="21" xfId="0" applyBorder="1" applyAlignment="1">
      <alignment horizontal="center" vertical="center" wrapText="1"/>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wrapText="1"/>
    </xf>
    <xf numFmtId="0" fontId="0" fillId="0" borderId="19" xfId="0" applyBorder="1" applyAlignment="1">
      <alignment horizontal="left" vertical="center"/>
    </xf>
    <xf numFmtId="0" fontId="0" fillId="0" borderId="19" xfId="0" applyBorder="1" applyAlignment="1">
      <alignment horizontal="left" vertical="center" wrapText="1"/>
    </xf>
    <xf numFmtId="0" fontId="0" fillId="0" borderId="19" xfId="0" applyBorder="1" applyAlignment="1">
      <alignment vertical="center"/>
    </xf>
    <xf numFmtId="0" fontId="0" fillId="0" borderId="8" xfId="0" applyBorder="1"/>
    <xf numFmtId="0" fontId="0" fillId="0" borderId="10" xfId="0" applyBorder="1"/>
    <xf numFmtId="0" fontId="2" fillId="0" borderId="8" xfId="0" applyFont="1" applyBorder="1" applyAlignment="1">
      <alignment horizontal="left"/>
    </xf>
    <xf numFmtId="0" fontId="2" fillId="0" borderId="10" xfId="0" applyFont="1" applyBorder="1" applyAlignment="1">
      <alignment horizontal="left"/>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8" xfId="0" applyBorder="1" applyAlignment="1">
      <alignment horizontal="left"/>
    </xf>
    <xf numFmtId="0" fontId="0" fillId="0" borderId="10" xfId="0" applyBorder="1" applyAlignment="1">
      <alignment horizontal="left"/>
    </xf>
    <xf numFmtId="0" fontId="0" fillId="6" borderId="0" xfId="0" quotePrefix="1" applyFont="1" applyFill="1" applyAlignment="1">
      <alignment horizontal="center"/>
    </xf>
    <xf numFmtId="0" fontId="0" fillId="0" borderId="8" xfId="0" applyBorder="1" applyAlignment="1">
      <alignment wrapText="1"/>
    </xf>
    <xf numFmtId="0" fontId="0" fillId="0" borderId="4" xfId="0" applyBorder="1" applyAlignment="1">
      <alignment wrapText="1"/>
    </xf>
    <xf numFmtId="0" fontId="0" fillId="0" borderId="4" xfId="0" applyBorder="1" applyAlignme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'Sales planing Dine-in'!$D$31</c:f>
              <c:strCache>
                <c:ptCount val="1"/>
                <c:pt idx="0">
                  <c:v>Annual Sales</c:v>
                </c:pt>
              </c:strCache>
            </c:strRef>
          </c:tx>
          <c:spPr>
            <a:solidFill>
              <a:schemeClr val="accent1"/>
            </a:solidFill>
            <a:ln>
              <a:noFill/>
            </a:ln>
            <a:effectLst/>
          </c:spPr>
          <c:invertIfNegative val="0"/>
          <c:cat>
            <c:strRef>
              <c:f>'Sales planing Dine-in'!$E$17:$I$17</c:f>
              <c:strCache>
                <c:ptCount val="5"/>
                <c:pt idx="0">
                  <c:v>Year 1</c:v>
                </c:pt>
                <c:pt idx="1">
                  <c:v>Year 2</c:v>
                </c:pt>
                <c:pt idx="2">
                  <c:v>Year 3</c:v>
                </c:pt>
                <c:pt idx="3">
                  <c:v>Year 4</c:v>
                </c:pt>
                <c:pt idx="4">
                  <c:v>Year 5</c:v>
                </c:pt>
              </c:strCache>
            </c:strRef>
          </c:cat>
          <c:val>
            <c:numRef>
              <c:f>'Sales planing Dine-in'!$E$31:$I$31</c:f>
              <c:numCache>
                <c:formatCode>_(* #,##0_);_(* \(#,##0\);_(* "-"??_);_(@_)</c:formatCode>
                <c:ptCount val="5"/>
                <c:pt idx="0">
                  <c:v>19200000000</c:v>
                </c:pt>
                <c:pt idx="1">
                  <c:v>25200000000</c:v>
                </c:pt>
                <c:pt idx="2">
                  <c:v>26460000000</c:v>
                </c:pt>
                <c:pt idx="3">
                  <c:v>27783000000</c:v>
                </c:pt>
                <c:pt idx="4">
                  <c:v>29172150000</c:v>
                </c:pt>
              </c:numCache>
            </c:numRef>
          </c:val>
          <c:extLst>
            <c:ext xmlns:c16="http://schemas.microsoft.com/office/drawing/2014/chart" uri="{C3380CC4-5D6E-409C-BE32-E72D297353CC}">
              <c16:uniqueId val="{00000000-31AD-493B-BA06-C177E3695343}"/>
            </c:ext>
          </c:extLst>
        </c:ser>
        <c:dLbls>
          <c:showLegendKey val="0"/>
          <c:showVal val="0"/>
          <c:showCatName val="0"/>
          <c:showSerName val="0"/>
          <c:showPercent val="0"/>
          <c:showBubbleSize val="0"/>
        </c:dLbls>
        <c:gapWidth val="219"/>
        <c:axId val="472624120"/>
        <c:axId val="472629520"/>
      </c:barChart>
      <c:lineChart>
        <c:grouping val="standard"/>
        <c:varyColors val="0"/>
        <c:ser>
          <c:idx val="1"/>
          <c:order val="1"/>
          <c:tx>
            <c:strRef>
              <c:f>'Sales planing Dine-in'!$D$21</c:f>
              <c:strCache>
                <c:ptCount val="1"/>
                <c:pt idx="0">
                  <c:v>Customers per day</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'Sales planing Dine-in'!$E$17:$I$17</c:f>
              <c:strCache>
                <c:ptCount val="5"/>
                <c:pt idx="0">
                  <c:v>Year 1</c:v>
                </c:pt>
                <c:pt idx="1">
                  <c:v>Year 2</c:v>
                </c:pt>
                <c:pt idx="2">
                  <c:v>Year 3</c:v>
                </c:pt>
                <c:pt idx="3">
                  <c:v>Year 4</c:v>
                </c:pt>
                <c:pt idx="4">
                  <c:v>Year 5</c:v>
                </c:pt>
              </c:strCache>
            </c:strRef>
          </c:cat>
          <c:val>
            <c:numRef>
              <c:f>'Sales planing Dine-in'!$E$21:$I$21</c:f>
              <c:numCache>
                <c:formatCode>_(* #,##0_);_(* \(#,##0\);_(* "-"??_);_(@_)</c:formatCode>
                <c:ptCount val="5"/>
                <c:pt idx="0">
                  <c:v>76.99062879690112</c:v>
                </c:pt>
                <c:pt idx="1">
                  <c:v>96.238285996126393</c:v>
                </c:pt>
                <c:pt idx="2">
                  <c:v>96.238285996126393</c:v>
                </c:pt>
                <c:pt idx="3">
                  <c:v>96.238285996126393</c:v>
                </c:pt>
                <c:pt idx="4">
                  <c:v>96.238285996126393</c:v>
                </c:pt>
              </c:numCache>
            </c:numRef>
          </c:val>
          <c:smooth val="0"/>
          <c:extLst>
            <c:ext xmlns:c16="http://schemas.microsoft.com/office/drawing/2014/chart" uri="{C3380CC4-5D6E-409C-BE32-E72D297353CC}">
              <c16:uniqueId val="{00000001-31AD-493B-BA06-C177E3695343}"/>
            </c:ext>
          </c:extLst>
        </c:ser>
        <c:dLbls>
          <c:showLegendKey val="0"/>
          <c:showVal val="0"/>
          <c:showCatName val="0"/>
          <c:showSerName val="0"/>
          <c:showPercent val="0"/>
          <c:showBubbleSize val="0"/>
        </c:dLbls>
        <c:marker val="1"/>
        <c:smooth val="0"/>
        <c:axId val="472578760"/>
        <c:axId val="472584520"/>
      </c:lineChart>
      <c:catAx>
        <c:axId val="472624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629520"/>
        <c:crosses val="autoZero"/>
        <c:auto val="1"/>
        <c:lblAlgn val="ctr"/>
        <c:lblOffset val="100"/>
        <c:noMultiLvlLbl val="0"/>
      </c:catAx>
      <c:valAx>
        <c:axId val="4726295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624120"/>
        <c:crosses val="autoZero"/>
        <c:crossBetween val="between"/>
      </c:valAx>
      <c:valAx>
        <c:axId val="472584520"/>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578760"/>
        <c:crosses val="max"/>
        <c:crossBetween val="between"/>
      </c:valAx>
      <c:catAx>
        <c:axId val="472578760"/>
        <c:scaling>
          <c:orientation val="minMax"/>
        </c:scaling>
        <c:delete val="1"/>
        <c:axPos val="b"/>
        <c:numFmt formatCode="General" sourceLinked="1"/>
        <c:majorTickMark val="out"/>
        <c:minorTickMark val="none"/>
        <c:tickLblPos val="nextTo"/>
        <c:crossAx val="472584520"/>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'Sales planing Dine-in'!$D$41</c:f>
              <c:strCache>
                <c:ptCount val="1"/>
                <c:pt idx="0">
                  <c:v>Max Revenue during the Year</c:v>
                </c:pt>
              </c:strCache>
            </c:strRef>
          </c:tx>
          <c:spPr>
            <a:solidFill>
              <a:schemeClr val="accent1"/>
            </a:solidFill>
            <a:ln>
              <a:noFill/>
            </a:ln>
            <a:effectLst/>
          </c:spPr>
          <c:invertIfNegative val="0"/>
          <c:cat>
            <c:strRef>
              <c:f>'Sales planing Dine-in'!$E$17:$I$17</c:f>
              <c:strCache>
                <c:ptCount val="5"/>
                <c:pt idx="0">
                  <c:v>Year 1</c:v>
                </c:pt>
                <c:pt idx="1">
                  <c:v>Year 2</c:v>
                </c:pt>
                <c:pt idx="2">
                  <c:v>Year 3</c:v>
                </c:pt>
                <c:pt idx="3">
                  <c:v>Year 4</c:v>
                </c:pt>
                <c:pt idx="4">
                  <c:v>Year 5</c:v>
                </c:pt>
              </c:strCache>
            </c:strRef>
          </c:cat>
          <c:val>
            <c:numRef>
              <c:f>'Sales planing Dine-in'!$E$41:$I$41</c:f>
              <c:numCache>
                <c:formatCode>_(* #,##0_);_(* \(#,##0\);_(* "-"??_);_(@_)</c:formatCode>
                <c:ptCount val="5"/>
                <c:pt idx="0">
                  <c:v>31500000000</c:v>
                </c:pt>
                <c:pt idx="1">
                  <c:v>47250000000</c:v>
                </c:pt>
                <c:pt idx="2">
                  <c:v>63000000000</c:v>
                </c:pt>
                <c:pt idx="3">
                  <c:v>78750000000</c:v>
                </c:pt>
                <c:pt idx="4">
                  <c:v>94500000000</c:v>
                </c:pt>
              </c:numCache>
            </c:numRef>
          </c:val>
          <c:extLst>
            <c:ext xmlns:c16="http://schemas.microsoft.com/office/drawing/2014/chart" uri="{C3380CC4-5D6E-409C-BE32-E72D297353CC}">
              <c16:uniqueId val="{00000000-393D-474D-8FDA-CA4D5AFDBBD0}"/>
            </c:ext>
          </c:extLst>
        </c:ser>
        <c:dLbls>
          <c:showLegendKey val="0"/>
          <c:showVal val="0"/>
          <c:showCatName val="0"/>
          <c:showSerName val="0"/>
          <c:showPercent val="0"/>
          <c:showBubbleSize val="0"/>
        </c:dLbls>
        <c:gapWidth val="219"/>
        <c:axId val="472624120"/>
        <c:axId val="472629520"/>
      </c:barChart>
      <c:lineChart>
        <c:grouping val="standard"/>
        <c:varyColors val="0"/>
        <c:ser>
          <c:idx val="1"/>
          <c:order val="1"/>
          <c:tx>
            <c:strRef>
              <c:f>'Sales planing Dine-in'!$D$34</c:f>
              <c:strCache>
                <c:ptCount val="1"/>
                <c:pt idx="0">
                  <c:v>Number of tables</c:v>
                </c:pt>
              </c:strCache>
            </c:strRef>
          </c:tx>
          <c:spPr>
            <a:ln w="28575" cap="rnd">
              <a:solidFill>
                <a:schemeClr val="accent2"/>
              </a:solidFill>
              <a:round/>
            </a:ln>
            <a:effectLst/>
          </c:spPr>
          <c:marker>
            <c:symbol val="none"/>
          </c:marker>
          <c:cat>
            <c:strRef>
              <c:f>'Sales planing Dine-in'!$E$17:$I$17</c:f>
              <c:strCache>
                <c:ptCount val="5"/>
                <c:pt idx="0">
                  <c:v>Year 1</c:v>
                </c:pt>
                <c:pt idx="1">
                  <c:v>Year 2</c:v>
                </c:pt>
                <c:pt idx="2">
                  <c:v>Year 3</c:v>
                </c:pt>
                <c:pt idx="3">
                  <c:v>Year 4</c:v>
                </c:pt>
                <c:pt idx="4">
                  <c:v>Year 5</c:v>
                </c:pt>
              </c:strCache>
            </c:strRef>
          </c:cat>
          <c:val>
            <c:numRef>
              <c:f>'Sales planing Dine-in'!$E$34:$I$34</c:f>
              <c:numCache>
                <c:formatCode>General</c:formatCode>
                <c:ptCount val="5"/>
                <c:pt idx="0">
                  <c:v>10</c:v>
                </c:pt>
                <c:pt idx="1">
                  <c:v>15</c:v>
                </c:pt>
                <c:pt idx="2">
                  <c:v>20</c:v>
                </c:pt>
                <c:pt idx="3">
                  <c:v>25</c:v>
                </c:pt>
                <c:pt idx="4">
                  <c:v>30</c:v>
                </c:pt>
              </c:numCache>
            </c:numRef>
          </c:val>
          <c:smooth val="0"/>
          <c:extLst>
            <c:ext xmlns:c16="http://schemas.microsoft.com/office/drawing/2014/chart" uri="{C3380CC4-5D6E-409C-BE32-E72D297353CC}">
              <c16:uniqueId val="{00000001-393D-474D-8FDA-CA4D5AFDBBD0}"/>
            </c:ext>
          </c:extLst>
        </c:ser>
        <c:dLbls>
          <c:showLegendKey val="0"/>
          <c:showVal val="0"/>
          <c:showCatName val="0"/>
          <c:showSerName val="0"/>
          <c:showPercent val="0"/>
          <c:showBubbleSize val="0"/>
        </c:dLbls>
        <c:marker val="1"/>
        <c:smooth val="0"/>
        <c:axId val="472578760"/>
        <c:axId val="472584520"/>
      </c:lineChart>
      <c:catAx>
        <c:axId val="472624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629520"/>
        <c:crosses val="autoZero"/>
        <c:auto val="1"/>
        <c:lblAlgn val="ctr"/>
        <c:lblOffset val="100"/>
        <c:noMultiLvlLbl val="0"/>
      </c:catAx>
      <c:valAx>
        <c:axId val="4726295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624120"/>
        <c:crosses val="autoZero"/>
        <c:crossBetween val="between"/>
      </c:valAx>
      <c:valAx>
        <c:axId val="4725845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578760"/>
        <c:crosses val="max"/>
        <c:crossBetween val="between"/>
      </c:valAx>
      <c:catAx>
        <c:axId val="472578760"/>
        <c:scaling>
          <c:orientation val="minMax"/>
        </c:scaling>
        <c:delete val="1"/>
        <c:axPos val="b"/>
        <c:numFmt formatCode="General" sourceLinked="1"/>
        <c:majorTickMark val="out"/>
        <c:minorTickMark val="none"/>
        <c:tickLblPos val="nextTo"/>
        <c:crossAx val="472584520"/>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0</xdr:colOff>
      <xdr:row>62</xdr:row>
      <xdr:rowOff>0</xdr:rowOff>
    </xdr:from>
    <xdr:ext cx="304800" cy="304800"/>
    <xdr:sp macro="" textlink="">
      <xdr:nvSpPr>
        <xdr:cNvPr id="2" name="AutoShape 2">
          <a:extLst>
            <a:ext uri="{FF2B5EF4-FFF2-40B4-BE49-F238E27FC236}">
              <a16:creationId xmlns:a16="http://schemas.microsoft.com/office/drawing/2014/main" id="{851A60D6-42B7-414D-AD64-8F7813D03E16}"/>
            </a:ext>
          </a:extLst>
        </xdr:cNvPr>
        <xdr:cNvSpPr>
          <a:spLocks noChangeAspect="1" noChangeArrowheads="1"/>
        </xdr:cNvSpPr>
      </xdr:nvSpPr>
      <xdr:spPr bwMode="auto">
        <a:xfrm>
          <a:off x="1828800" y="896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62</xdr:row>
      <xdr:rowOff>0</xdr:rowOff>
    </xdr:from>
    <xdr:ext cx="304800" cy="304800"/>
    <xdr:sp macro="" textlink="">
      <xdr:nvSpPr>
        <xdr:cNvPr id="3" name="AutoShape 3">
          <a:extLst>
            <a:ext uri="{FF2B5EF4-FFF2-40B4-BE49-F238E27FC236}">
              <a16:creationId xmlns:a16="http://schemas.microsoft.com/office/drawing/2014/main" id="{5D66F6AC-DE9D-4A23-A64C-0852B74FCC28}"/>
            </a:ext>
          </a:extLst>
        </xdr:cNvPr>
        <xdr:cNvSpPr>
          <a:spLocks noChangeAspect="1" noChangeArrowheads="1"/>
        </xdr:cNvSpPr>
      </xdr:nvSpPr>
      <xdr:spPr bwMode="auto">
        <a:xfrm>
          <a:off x="2438400" y="896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58</xdr:row>
      <xdr:rowOff>0</xdr:rowOff>
    </xdr:from>
    <xdr:ext cx="304800" cy="304800"/>
    <xdr:sp macro="" textlink="">
      <xdr:nvSpPr>
        <xdr:cNvPr id="4" name="AutoShape 5">
          <a:extLst>
            <a:ext uri="{FF2B5EF4-FFF2-40B4-BE49-F238E27FC236}">
              <a16:creationId xmlns:a16="http://schemas.microsoft.com/office/drawing/2014/main" id="{ABDA426B-6A87-46F5-ACD7-2D3E76DB53C1}"/>
            </a:ext>
          </a:extLst>
        </xdr:cNvPr>
        <xdr:cNvSpPr>
          <a:spLocks noChangeAspect="1" noChangeArrowheads="1"/>
        </xdr:cNvSpPr>
      </xdr:nvSpPr>
      <xdr:spPr bwMode="auto">
        <a:xfrm>
          <a:off x="3048000" y="822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495300</xdr:colOff>
      <xdr:row>99</xdr:row>
      <xdr:rowOff>91440</xdr:rowOff>
    </xdr:from>
    <xdr:ext cx="14455140" cy="7299960"/>
    <xdr:pic>
      <xdr:nvPicPr>
        <xdr:cNvPr id="5" name="Picture 4">
          <a:extLst>
            <a:ext uri="{FF2B5EF4-FFF2-40B4-BE49-F238E27FC236}">
              <a16:creationId xmlns:a16="http://schemas.microsoft.com/office/drawing/2014/main" id="{2D883AB7-B84A-4742-9BA4-3F1012D8465C}"/>
            </a:ext>
          </a:extLst>
        </xdr:cNvPr>
        <xdr:cNvPicPr>
          <a:picLocks noChangeAspect="1"/>
        </xdr:cNvPicPr>
      </xdr:nvPicPr>
      <xdr:blipFill>
        <a:blip xmlns:r="http://schemas.openxmlformats.org/officeDocument/2006/relationships" r:embed="rId1"/>
        <a:stretch>
          <a:fillRect/>
        </a:stretch>
      </xdr:blipFill>
      <xdr:spPr>
        <a:xfrm>
          <a:off x="1104900" y="15819120"/>
          <a:ext cx="14455140" cy="7299960"/>
        </a:xfrm>
        <a:prstGeom prst="rect">
          <a:avLst/>
        </a:prstGeom>
      </xdr:spPr>
    </xdr:pic>
    <xdr:clientData/>
  </xdr:oneCellAnchor>
  <xdr:oneCellAnchor>
    <xdr:from>
      <xdr:col>3</xdr:col>
      <xdr:colOff>0</xdr:colOff>
      <xdr:row>144</xdr:row>
      <xdr:rowOff>0</xdr:rowOff>
    </xdr:from>
    <xdr:ext cx="10747297" cy="5865901"/>
    <xdr:pic>
      <xdr:nvPicPr>
        <xdr:cNvPr id="6" name="Picture 5">
          <a:extLst>
            <a:ext uri="{FF2B5EF4-FFF2-40B4-BE49-F238E27FC236}">
              <a16:creationId xmlns:a16="http://schemas.microsoft.com/office/drawing/2014/main" id="{B8C874C3-23D0-4BD0-A377-C7FE1F144061}"/>
            </a:ext>
          </a:extLst>
        </xdr:cNvPr>
        <xdr:cNvPicPr>
          <a:picLocks noChangeAspect="1"/>
        </xdr:cNvPicPr>
      </xdr:nvPicPr>
      <xdr:blipFill>
        <a:blip xmlns:r="http://schemas.openxmlformats.org/officeDocument/2006/relationships" r:embed="rId2"/>
        <a:stretch>
          <a:fillRect/>
        </a:stretch>
      </xdr:blipFill>
      <xdr:spPr>
        <a:xfrm>
          <a:off x="1828800" y="23957280"/>
          <a:ext cx="10747297" cy="5865901"/>
        </a:xfrm>
        <a:prstGeom prst="rect">
          <a:avLst/>
        </a:prstGeom>
      </xdr:spPr>
    </xdr:pic>
    <xdr:clientData/>
  </xdr:oneCellAnchor>
  <xdr:twoCellAnchor>
    <xdr:from>
      <xdr:col>10</xdr:col>
      <xdr:colOff>175260</xdr:colOff>
      <xdr:row>16</xdr:row>
      <xdr:rowOff>121920</xdr:rowOff>
    </xdr:from>
    <xdr:to>
      <xdr:col>14</xdr:col>
      <xdr:colOff>723900</xdr:colOff>
      <xdr:row>26</xdr:row>
      <xdr:rowOff>91440</xdr:rowOff>
    </xdr:to>
    <xdr:graphicFrame macro="">
      <xdr:nvGraphicFramePr>
        <xdr:cNvPr id="7" name="Chart 6">
          <a:extLst>
            <a:ext uri="{FF2B5EF4-FFF2-40B4-BE49-F238E27FC236}">
              <a16:creationId xmlns:a16="http://schemas.microsoft.com/office/drawing/2014/main" id="{243F3123-3553-4FE4-ABDA-13531ABBA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502920</xdr:colOff>
      <xdr:row>33</xdr:row>
      <xdr:rowOff>7620</xdr:rowOff>
    </xdr:from>
    <xdr:to>
      <xdr:col>14</xdr:col>
      <xdr:colOff>441960</xdr:colOff>
      <xdr:row>48</xdr:row>
      <xdr:rowOff>7620</xdr:rowOff>
    </xdr:to>
    <xdr:graphicFrame macro="">
      <xdr:nvGraphicFramePr>
        <xdr:cNvPr id="8" name="Chart 7">
          <a:extLst>
            <a:ext uri="{FF2B5EF4-FFF2-40B4-BE49-F238E27FC236}">
              <a16:creationId xmlns:a16="http://schemas.microsoft.com/office/drawing/2014/main" id="{E10AEB2D-D8ED-471B-839B-C10F5DF29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23</xdr:row>
      <xdr:rowOff>22860</xdr:rowOff>
    </xdr:from>
    <xdr:to>
      <xdr:col>17</xdr:col>
      <xdr:colOff>30480</xdr:colOff>
      <xdr:row>78</xdr:row>
      <xdr:rowOff>68580</xdr:rowOff>
    </xdr:to>
    <xdr:pic>
      <xdr:nvPicPr>
        <xdr:cNvPr id="2" name="Picture 1">
          <a:extLst>
            <a:ext uri="{FF2B5EF4-FFF2-40B4-BE49-F238E27FC236}">
              <a16:creationId xmlns:a16="http://schemas.microsoft.com/office/drawing/2014/main" id="{1B4AC5DC-FBDC-4302-8657-6FC90AEC458B}"/>
            </a:ext>
          </a:extLst>
        </xdr:cNvPr>
        <xdr:cNvPicPr>
          <a:picLocks noChangeAspect="1"/>
        </xdr:cNvPicPr>
      </xdr:nvPicPr>
      <xdr:blipFill>
        <a:blip xmlns:r="http://schemas.openxmlformats.org/officeDocument/2006/relationships" r:embed="rId1"/>
        <a:stretch>
          <a:fillRect/>
        </a:stretch>
      </xdr:blipFill>
      <xdr:spPr>
        <a:xfrm>
          <a:off x="106680" y="4229100"/>
          <a:ext cx="10287000" cy="10104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18</xdr:col>
      <xdr:colOff>0</xdr:colOff>
      <xdr:row>30</xdr:row>
      <xdr:rowOff>22860</xdr:rowOff>
    </xdr:to>
    <xdr:pic>
      <xdr:nvPicPr>
        <xdr:cNvPr id="2" name="Picture 1">
          <a:extLst>
            <a:ext uri="{FF2B5EF4-FFF2-40B4-BE49-F238E27FC236}">
              <a16:creationId xmlns:a16="http://schemas.microsoft.com/office/drawing/2014/main" id="{3A12167B-E9F4-45C2-9D30-C4D97C3B4DB4}"/>
            </a:ext>
          </a:extLst>
        </xdr:cNvPr>
        <xdr:cNvPicPr>
          <a:picLocks noChangeAspect="1"/>
        </xdr:cNvPicPr>
      </xdr:nvPicPr>
      <xdr:blipFill>
        <a:blip xmlns:r="http://schemas.openxmlformats.org/officeDocument/2006/relationships" r:embed="rId1"/>
        <a:stretch>
          <a:fillRect/>
        </a:stretch>
      </xdr:blipFill>
      <xdr:spPr>
        <a:xfrm>
          <a:off x="1828800" y="365760"/>
          <a:ext cx="9144000" cy="5143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F3897-4467-4667-96EC-069E13F9D356}">
  <dimension ref="D2:M25"/>
  <sheetViews>
    <sheetView showGridLines="0" workbookViewId="0">
      <selection activeCell="G16" sqref="G16"/>
    </sheetView>
  </sheetViews>
  <sheetFormatPr defaultRowHeight="14.4" x14ac:dyDescent="0.3"/>
  <cols>
    <col min="4" max="4" width="8.77734375" customWidth="1"/>
    <col min="5" max="5" width="25.88671875" bestFit="1" customWidth="1"/>
    <col min="13" max="13" width="10.5546875" customWidth="1"/>
  </cols>
  <sheetData>
    <row r="2" spans="4:13" x14ac:dyDescent="0.3">
      <c r="F2" s="61"/>
    </row>
    <row r="3" spans="4:13" ht="26.4" customHeight="1" x14ac:dyDescent="0.3">
      <c r="E3" s="61"/>
      <c r="F3" s="61"/>
      <c r="G3" s="65" t="s">
        <v>168</v>
      </c>
      <c r="H3" s="65"/>
      <c r="I3" s="65"/>
      <c r="J3" s="65"/>
      <c r="K3" s="65"/>
      <c r="L3" s="65"/>
      <c r="M3" s="65"/>
    </row>
    <row r="4" spans="4:13" ht="28.8" x14ac:dyDescent="0.3">
      <c r="F4" s="61"/>
      <c r="G4" s="64" t="s">
        <v>56</v>
      </c>
      <c r="H4" s="64" t="s">
        <v>50</v>
      </c>
      <c r="I4" s="64" t="s">
        <v>44</v>
      </c>
      <c r="J4" s="64" t="s">
        <v>38</v>
      </c>
      <c r="K4" s="64" t="s">
        <v>33</v>
      </c>
      <c r="L4" s="64" t="s">
        <v>29</v>
      </c>
      <c r="M4" s="64" t="s">
        <v>64</v>
      </c>
    </row>
    <row r="5" spans="4:13" x14ac:dyDescent="0.3">
      <c r="D5" s="66" t="s">
        <v>166</v>
      </c>
      <c r="E5" s="69" t="s">
        <v>65</v>
      </c>
      <c r="F5" s="69"/>
      <c r="G5" s="63"/>
      <c r="H5" s="62"/>
      <c r="I5" s="62"/>
      <c r="J5" s="62"/>
      <c r="K5" s="62"/>
      <c r="L5" s="62"/>
      <c r="M5" s="62"/>
    </row>
    <row r="6" spans="4:13" x14ac:dyDescent="0.3">
      <c r="D6" s="66"/>
      <c r="E6" s="67" t="s">
        <v>67</v>
      </c>
      <c r="F6" s="67"/>
      <c r="G6" s="63"/>
      <c r="H6" s="62"/>
      <c r="I6" s="62"/>
      <c r="J6" s="62"/>
      <c r="K6" s="62"/>
      <c r="L6" s="62"/>
      <c r="M6" s="62"/>
    </row>
    <row r="7" spans="4:13" x14ac:dyDescent="0.3">
      <c r="D7" s="66"/>
      <c r="E7" s="67" t="s">
        <v>43</v>
      </c>
      <c r="F7" s="67"/>
      <c r="G7" s="63"/>
      <c r="H7" s="62"/>
      <c r="I7" s="62"/>
      <c r="J7" s="62"/>
      <c r="K7" s="62"/>
      <c r="L7" s="62"/>
      <c r="M7" s="62"/>
    </row>
    <row r="8" spans="4:13" x14ac:dyDescent="0.3">
      <c r="D8" s="66"/>
      <c r="E8" s="67" t="s">
        <v>49</v>
      </c>
      <c r="F8" s="67"/>
      <c r="G8" s="63"/>
      <c r="H8" s="62"/>
      <c r="I8" s="62"/>
      <c r="J8" s="62"/>
      <c r="K8" s="62"/>
      <c r="L8" s="62"/>
      <c r="M8" s="62"/>
    </row>
    <row r="9" spans="4:13" x14ac:dyDescent="0.3">
      <c r="D9" s="66"/>
      <c r="E9" s="67" t="s">
        <v>28</v>
      </c>
      <c r="F9" s="67"/>
      <c r="G9" s="63"/>
      <c r="H9" s="62"/>
      <c r="I9" s="62"/>
      <c r="J9" s="62"/>
      <c r="K9" s="62"/>
      <c r="L9" s="62"/>
      <c r="M9" s="62"/>
    </row>
    <row r="10" spans="4:13" x14ac:dyDescent="0.3">
      <c r="D10" s="66"/>
      <c r="E10" s="68" t="s">
        <v>66</v>
      </c>
      <c r="F10" s="68"/>
      <c r="G10" s="63"/>
      <c r="H10" s="62"/>
      <c r="I10" s="62"/>
      <c r="J10" s="62"/>
      <c r="K10" s="62"/>
      <c r="L10" s="62"/>
      <c r="M10" s="62"/>
    </row>
    <row r="11" spans="4:13" x14ac:dyDescent="0.3">
      <c r="D11" s="66"/>
      <c r="E11" s="68" t="s">
        <v>93</v>
      </c>
      <c r="F11" s="68"/>
      <c r="G11" s="63"/>
      <c r="H11" s="62"/>
      <c r="I11" s="62"/>
      <c r="J11" s="62"/>
      <c r="K11" s="62"/>
      <c r="L11" s="62"/>
      <c r="M11" s="62"/>
    </row>
    <row r="12" spans="4:13" x14ac:dyDescent="0.3">
      <c r="D12" s="66"/>
      <c r="E12" s="68" t="s">
        <v>94</v>
      </c>
      <c r="F12" s="68"/>
      <c r="G12" s="63"/>
      <c r="H12" s="62"/>
      <c r="I12" s="62"/>
      <c r="J12" s="62"/>
      <c r="K12" s="62"/>
      <c r="L12" s="62"/>
      <c r="M12" s="62"/>
    </row>
    <row r="13" spans="4:13" x14ac:dyDescent="0.3">
      <c r="D13" s="66"/>
      <c r="E13" s="68" t="s">
        <v>165</v>
      </c>
      <c r="F13" s="68"/>
      <c r="G13" s="63"/>
      <c r="H13" s="62"/>
      <c r="I13" s="62"/>
      <c r="J13" s="62"/>
      <c r="K13" s="62"/>
      <c r="L13" s="62"/>
      <c r="M13" s="62"/>
    </row>
    <row r="16" spans="4:13" x14ac:dyDescent="0.3">
      <c r="E16" s="37" t="s">
        <v>112</v>
      </c>
      <c r="F16" s="45"/>
    </row>
    <row r="17" spans="5:6" x14ac:dyDescent="0.3">
      <c r="E17" s="44" t="s">
        <v>100</v>
      </c>
      <c r="F17" s="49"/>
    </row>
    <row r="18" spans="5:6" x14ac:dyDescent="0.3">
      <c r="E18" s="44" t="s">
        <v>111</v>
      </c>
      <c r="F18" s="49"/>
    </row>
    <row r="19" spans="5:6" ht="6.6" customHeight="1" x14ac:dyDescent="0.3">
      <c r="E19" s="44"/>
      <c r="F19" s="49"/>
    </row>
    <row r="20" spans="5:6" x14ac:dyDescent="0.3">
      <c r="E20" s="44" t="s">
        <v>101</v>
      </c>
      <c r="F20" s="49"/>
    </row>
    <row r="21" spans="5:6" x14ac:dyDescent="0.3">
      <c r="E21" s="44" t="s">
        <v>102</v>
      </c>
      <c r="F21" s="49"/>
    </row>
    <row r="22" spans="5:6" x14ac:dyDescent="0.3">
      <c r="E22" s="44" t="s">
        <v>103</v>
      </c>
      <c r="F22" s="49"/>
    </row>
    <row r="23" spans="5:6" ht="6.6" customHeight="1" x14ac:dyDescent="0.3">
      <c r="E23" s="44"/>
      <c r="F23" s="49"/>
    </row>
    <row r="24" spans="5:6" x14ac:dyDescent="0.3">
      <c r="E24" s="44" t="s">
        <v>109</v>
      </c>
      <c r="F24" s="49"/>
    </row>
    <row r="25" spans="5:6" x14ac:dyDescent="0.3">
      <c r="E25" s="44" t="s">
        <v>110</v>
      </c>
      <c r="F25" s="49"/>
    </row>
  </sheetData>
  <mergeCells count="11">
    <mergeCell ref="G3:M3"/>
    <mergeCell ref="D5:D13"/>
    <mergeCell ref="E8:F8"/>
    <mergeCell ref="E9:F9"/>
    <mergeCell ref="E10:F10"/>
    <mergeCell ref="E11:F11"/>
    <mergeCell ref="E12:F12"/>
    <mergeCell ref="E13:F13"/>
    <mergeCell ref="E5:F5"/>
    <mergeCell ref="E6:F6"/>
    <mergeCell ref="E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2672-2CE6-4EBD-893A-46DED099A4C0}">
  <dimension ref="C5:G14"/>
  <sheetViews>
    <sheetView showGridLines="0" tabSelected="1" workbookViewId="0">
      <selection activeCell="B23" sqref="B23"/>
    </sheetView>
  </sheetViews>
  <sheetFormatPr defaultRowHeight="14.4" x14ac:dyDescent="0.3"/>
  <cols>
    <col min="3" max="3" width="32.33203125" bestFit="1" customWidth="1"/>
    <col min="4" max="4" width="17.44140625" customWidth="1"/>
    <col min="5" max="5" width="13" customWidth="1"/>
    <col min="6" max="6" width="14.6640625" customWidth="1"/>
    <col min="7" max="7" width="14.77734375" customWidth="1"/>
  </cols>
  <sheetData>
    <row r="5" spans="3:7" ht="28.8" x14ac:dyDescent="0.3">
      <c r="D5" s="46" t="s">
        <v>166</v>
      </c>
      <c r="E5" s="46" t="s">
        <v>167</v>
      </c>
      <c r="F5" s="46" t="s">
        <v>169</v>
      </c>
      <c r="G5" s="46" t="s">
        <v>168</v>
      </c>
    </row>
    <row r="6" spans="3:7" x14ac:dyDescent="0.3">
      <c r="C6" s="51" t="s">
        <v>166</v>
      </c>
      <c r="D6" s="55"/>
      <c r="E6" s="101" t="s">
        <v>170</v>
      </c>
      <c r="F6" s="58" t="s">
        <v>171</v>
      </c>
      <c r="G6" s="58" t="s">
        <v>171</v>
      </c>
    </row>
    <row r="7" spans="3:7" x14ac:dyDescent="0.3">
      <c r="C7" s="51" t="s">
        <v>167</v>
      </c>
      <c r="D7" s="57" t="s">
        <v>170</v>
      </c>
      <c r="E7" s="56"/>
      <c r="F7" s="101" t="s">
        <v>170</v>
      </c>
      <c r="G7" s="57" t="s">
        <v>170</v>
      </c>
    </row>
    <row r="8" spans="3:7" x14ac:dyDescent="0.3">
      <c r="C8" t="s">
        <v>169</v>
      </c>
      <c r="D8" s="58" t="s">
        <v>171</v>
      </c>
      <c r="E8" s="101" t="s">
        <v>170</v>
      </c>
      <c r="F8" s="56"/>
      <c r="G8" s="58" t="s">
        <v>171</v>
      </c>
    </row>
    <row r="9" spans="3:7" x14ac:dyDescent="0.3">
      <c r="C9" t="s">
        <v>168</v>
      </c>
      <c r="D9" s="58" t="s">
        <v>171</v>
      </c>
      <c r="E9" s="57" t="s">
        <v>170</v>
      </c>
      <c r="F9" s="58" t="s">
        <v>171</v>
      </c>
      <c r="G9" s="56"/>
    </row>
    <row r="13" spans="3:7" x14ac:dyDescent="0.3">
      <c r="C13" s="51"/>
    </row>
    <row r="14" spans="3:7" x14ac:dyDescent="0.3">
      <c r="C14" s="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B8A3-30C8-4815-A098-5DC36C303A74}">
  <dimension ref="D2:P35"/>
  <sheetViews>
    <sheetView showGridLines="0" topLeftCell="E1" workbookViewId="0">
      <pane xSplit="3" ySplit="4" topLeftCell="H20" activePane="bottomRight" state="frozen"/>
      <selection activeCell="E1" sqref="E1"/>
      <selection pane="topRight" activeCell="H1" sqref="H1"/>
      <selection pane="bottomLeft" activeCell="E5" sqref="E5"/>
      <selection pane="bottomRight" activeCell="L33" sqref="L33"/>
    </sheetView>
  </sheetViews>
  <sheetFormatPr defaultRowHeight="14.4" x14ac:dyDescent="0.3"/>
  <cols>
    <col min="4" max="4" width="12.21875" customWidth="1"/>
    <col min="5" max="6" width="25.109375" customWidth="1"/>
    <col min="7" max="7" width="11.5546875" customWidth="1"/>
    <col min="8" max="9" width="15.5546875" customWidth="1"/>
    <col min="10" max="10" width="30" customWidth="1"/>
    <col min="11" max="11" width="15.5546875" customWidth="1"/>
    <col min="12" max="12" width="10.5546875" customWidth="1"/>
    <col min="13" max="13" width="12.109375" customWidth="1"/>
    <col min="14" max="14" width="24" customWidth="1"/>
    <col min="15" max="15" width="20.5546875" customWidth="1"/>
    <col min="16" max="16" width="20.109375" customWidth="1"/>
    <col min="17" max="17" width="16.77734375" customWidth="1"/>
  </cols>
  <sheetData>
    <row r="2" spans="4:16" ht="22.05" customHeight="1" x14ac:dyDescent="0.3">
      <c r="D2" s="78" t="s">
        <v>83</v>
      </c>
      <c r="E2" s="81" t="s">
        <v>166</v>
      </c>
      <c r="F2" s="82"/>
      <c r="G2" s="78" t="s">
        <v>82</v>
      </c>
      <c r="H2" s="87" t="s">
        <v>167</v>
      </c>
      <c r="I2" s="87"/>
      <c r="J2" s="87"/>
      <c r="K2" s="87"/>
      <c r="L2" s="87"/>
      <c r="M2" s="87"/>
      <c r="N2" s="87"/>
      <c r="O2" s="87"/>
      <c r="P2" s="87"/>
    </row>
    <row r="3" spans="4:16" ht="28.8" x14ac:dyDescent="0.3">
      <c r="D3" s="79"/>
      <c r="E3" s="83"/>
      <c r="F3" s="84"/>
      <c r="G3" s="79"/>
      <c r="H3" s="30" t="s">
        <v>80</v>
      </c>
      <c r="I3" s="30" t="s">
        <v>121</v>
      </c>
      <c r="J3" s="30" t="s">
        <v>114</v>
      </c>
      <c r="K3" s="30" t="s">
        <v>115</v>
      </c>
      <c r="L3" s="30" t="s">
        <v>120</v>
      </c>
      <c r="M3" s="30" t="s">
        <v>117</v>
      </c>
      <c r="N3" s="30" t="s">
        <v>118</v>
      </c>
      <c r="O3" s="31" t="s">
        <v>68</v>
      </c>
      <c r="P3" s="30" t="s">
        <v>119</v>
      </c>
    </row>
    <row r="4" spans="4:16" x14ac:dyDescent="0.3">
      <c r="D4" s="80"/>
      <c r="E4" s="85"/>
      <c r="F4" s="86"/>
      <c r="G4" s="80"/>
      <c r="H4" s="30" t="s">
        <v>156</v>
      </c>
      <c r="I4" s="30" t="s">
        <v>157</v>
      </c>
      <c r="J4" s="30" t="s">
        <v>159</v>
      </c>
      <c r="K4" s="30" t="s">
        <v>158</v>
      </c>
      <c r="L4" s="30" t="s">
        <v>160</v>
      </c>
      <c r="M4" s="30" t="s">
        <v>161</v>
      </c>
      <c r="N4" s="30" t="s">
        <v>162</v>
      </c>
      <c r="O4" s="31" t="s">
        <v>163</v>
      </c>
      <c r="P4" s="30" t="s">
        <v>164</v>
      </c>
    </row>
    <row r="5" spans="4:16" ht="22.05" customHeight="1" x14ac:dyDescent="0.3">
      <c r="D5" s="31">
        <v>1</v>
      </c>
      <c r="E5" s="74" t="s">
        <v>65</v>
      </c>
      <c r="F5" s="75"/>
      <c r="G5" s="33">
        <v>0.8</v>
      </c>
      <c r="H5" s="34" t="s">
        <v>85</v>
      </c>
      <c r="I5" s="34" t="s">
        <v>85</v>
      </c>
      <c r="J5" s="34" t="s">
        <v>85</v>
      </c>
      <c r="K5" s="34" t="s">
        <v>85</v>
      </c>
      <c r="L5" s="34" t="s">
        <v>85</v>
      </c>
      <c r="M5" s="34" t="s">
        <v>85</v>
      </c>
      <c r="N5" s="34" t="s">
        <v>85</v>
      </c>
      <c r="O5" s="34" t="s">
        <v>85</v>
      </c>
      <c r="P5" s="35" t="s">
        <v>85</v>
      </c>
    </row>
    <row r="6" spans="4:16" ht="22.05" customHeight="1" x14ac:dyDescent="0.3">
      <c r="D6" s="31">
        <v>2</v>
      </c>
      <c r="E6" s="74" t="s">
        <v>67</v>
      </c>
      <c r="F6" s="75"/>
      <c r="G6" s="33">
        <v>0.1</v>
      </c>
      <c r="H6" s="34" t="s">
        <v>85</v>
      </c>
      <c r="I6" s="34" t="s">
        <v>85</v>
      </c>
      <c r="J6" s="34"/>
      <c r="K6" s="34" t="s">
        <v>85</v>
      </c>
      <c r="L6" s="34"/>
      <c r="M6" s="34" t="s">
        <v>85</v>
      </c>
      <c r="N6" s="34" t="s">
        <v>85</v>
      </c>
      <c r="O6" s="34" t="s">
        <v>85</v>
      </c>
      <c r="P6" s="35" t="s">
        <v>85</v>
      </c>
    </row>
    <row r="7" spans="4:16" ht="22.05" customHeight="1" x14ac:dyDescent="0.3">
      <c r="D7" s="31">
        <v>3</v>
      </c>
      <c r="E7" s="74" t="s">
        <v>43</v>
      </c>
      <c r="F7" s="75"/>
      <c r="G7" s="33">
        <v>0.01</v>
      </c>
      <c r="H7" s="34"/>
      <c r="I7" s="34"/>
      <c r="J7" s="34"/>
      <c r="K7" s="34" t="s">
        <v>85</v>
      </c>
      <c r="L7" s="34"/>
      <c r="M7" s="34"/>
      <c r="N7" s="34"/>
      <c r="O7" s="34"/>
      <c r="P7" s="32"/>
    </row>
    <row r="8" spans="4:16" ht="22.05" customHeight="1" x14ac:dyDescent="0.3">
      <c r="D8" s="31">
        <v>4</v>
      </c>
      <c r="E8" s="74" t="s">
        <v>49</v>
      </c>
      <c r="F8" s="75"/>
      <c r="G8" s="33">
        <v>0.01</v>
      </c>
      <c r="H8" s="34"/>
      <c r="I8" s="34"/>
      <c r="J8" s="34" t="s">
        <v>85</v>
      </c>
      <c r="K8" s="34" t="s">
        <v>85</v>
      </c>
      <c r="L8" s="34"/>
      <c r="M8" s="34" t="s">
        <v>85</v>
      </c>
      <c r="N8" s="34"/>
      <c r="O8" s="34"/>
      <c r="P8" s="32"/>
    </row>
    <row r="9" spans="4:16" ht="22.05" customHeight="1" x14ac:dyDescent="0.3">
      <c r="D9" s="31">
        <v>5</v>
      </c>
      <c r="E9" s="74" t="s">
        <v>28</v>
      </c>
      <c r="F9" s="75"/>
      <c r="G9" s="33">
        <v>0.01</v>
      </c>
      <c r="H9" s="34"/>
      <c r="I9" s="34"/>
      <c r="J9" s="34"/>
      <c r="K9" s="34" t="s">
        <v>85</v>
      </c>
      <c r="L9" s="34" t="s">
        <v>85</v>
      </c>
      <c r="M9" s="34" t="s">
        <v>85</v>
      </c>
      <c r="N9" s="34"/>
      <c r="O9" s="34"/>
      <c r="P9" s="32"/>
    </row>
    <row r="10" spans="4:16" ht="34.799999999999997" customHeight="1" x14ac:dyDescent="0.3">
      <c r="D10" s="31">
        <v>6</v>
      </c>
      <c r="E10" s="76" t="s">
        <v>66</v>
      </c>
      <c r="F10" s="77"/>
      <c r="G10" s="33">
        <v>0.01</v>
      </c>
      <c r="H10" s="34" t="s">
        <v>85</v>
      </c>
      <c r="I10" s="34"/>
      <c r="J10" s="34"/>
      <c r="K10" s="34" t="s">
        <v>85</v>
      </c>
      <c r="L10" s="34"/>
      <c r="M10" s="34" t="s">
        <v>85</v>
      </c>
      <c r="N10" s="34" t="s">
        <v>85</v>
      </c>
      <c r="O10" s="34" t="s">
        <v>85</v>
      </c>
      <c r="P10" s="32"/>
    </row>
    <row r="11" spans="4:16" x14ac:dyDescent="0.3">
      <c r="D11" s="31">
        <v>7</v>
      </c>
      <c r="E11" s="76" t="s">
        <v>93</v>
      </c>
      <c r="F11" s="77"/>
      <c r="G11" s="33" t="s">
        <v>84</v>
      </c>
      <c r="H11" s="34"/>
      <c r="I11" s="34"/>
      <c r="J11" s="34"/>
      <c r="K11" s="34"/>
      <c r="L11" s="34"/>
      <c r="M11" s="34"/>
      <c r="N11" s="34"/>
      <c r="O11" s="34"/>
      <c r="P11" s="32"/>
    </row>
    <row r="12" spans="4:16" x14ac:dyDescent="0.3">
      <c r="D12" s="31">
        <v>8</v>
      </c>
      <c r="E12" s="76" t="s">
        <v>94</v>
      </c>
      <c r="F12" s="77"/>
      <c r="G12" s="33" t="s">
        <v>84</v>
      </c>
      <c r="H12" s="34"/>
      <c r="I12" s="34"/>
      <c r="J12" s="34"/>
      <c r="K12" s="34"/>
      <c r="L12" s="34"/>
      <c r="M12" s="34"/>
      <c r="N12" s="34"/>
      <c r="O12" s="34"/>
      <c r="P12" s="32"/>
    </row>
    <row r="13" spans="4:16" x14ac:dyDescent="0.3">
      <c r="D13" s="31">
        <v>9</v>
      </c>
      <c r="E13" s="47" t="s">
        <v>165</v>
      </c>
      <c r="F13" s="48"/>
      <c r="G13" s="33" t="s">
        <v>84</v>
      </c>
      <c r="H13" s="34" t="s">
        <v>85</v>
      </c>
      <c r="I13" s="34" t="s">
        <v>85</v>
      </c>
      <c r="J13" s="34" t="s">
        <v>85</v>
      </c>
      <c r="K13" s="34" t="s">
        <v>85</v>
      </c>
      <c r="L13" s="34" t="s">
        <v>85</v>
      </c>
      <c r="M13" s="34" t="s">
        <v>85</v>
      </c>
      <c r="N13" s="34" t="s">
        <v>85</v>
      </c>
      <c r="O13" s="34" t="s">
        <v>85</v>
      </c>
      <c r="P13" s="32" t="s">
        <v>85</v>
      </c>
    </row>
    <row r="14" spans="4:16" ht="6.6" customHeight="1" x14ac:dyDescent="0.3"/>
    <row r="15" spans="4:16" x14ac:dyDescent="0.3">
      <c r="E15" s="54" t="s">
        <v>168</v>
      </c>
    </row>
    <row r="16" spans="4:16" x14ac:dyDescent="0.3">
      <c r="D16" s="32"/>
      <c r="E16" s="70" t="s">
        <v>56</v>
      </c>
      <c r="F16" s="71"/>
      <c r="G16" s="32"/>
      <c r="H16" s="35" t="s">
        <v>85</v>
      </c>
      <c r="I16" s="35" t="s">
        <v>85</v>
      </c>
      <c r="J16" s="35" t="s">
        <v>85</v>
      </c>
      <c r="K16" s="35" t="s">
        <v>85</v>
      </c>
      <c r="L16" s="35" t="s">
        <v>85</v>
      </c>
      <c r="M16" s="35" t="s">
        <v>85</v>
      </c>
      <c r="N16" s="35" t="s">
        <v>85</v>
      </c>
      <c r="O16" s="35" t="s">
        <v>85</v>
      </c>
      <c r="P16" s="35" t="s">
        <v>85</v>
      </c>
    </row>
    <row r="17" spans="4:16" x14ac:dyDescent="0.3">
      <c r="D17" s="32"/>
      <c r="E17" s="70" t="s">
        <v>50</v>
      </c>
      <c r="F17" s="71"/>
      <c r="G17" s="32"/>
      <c r="H17" s="35" t="s">
        <v>85</v>
      </c>
      <c r="I17" s="35" t="s">
        <v>85</v>
      </c>
      <c r="J17" s="35" t="s">
        <v>85</v>
      </c>
      <c r="K17" s="35" t="s">
        <v>85</v>
      </c>
      <c r="L17" s="35" t="s">
        <v>85</v>
      </c>
      <c r="M17" s="35" t="s">
        <v>85</v>
      </c>
      <c r="N17" s="35" t="s">
        <v>85</v>
      </c>
      <c r="O17" s="35" t="s">
        <v>85</v>
      </c>
      <c r="P17" s="35" t="s">
        <v>85</v>
      </c>
    </row>
    <row r="18" spans="4:16" x14ac:dyDescent="0.3">
      <c r="D18" s="32"/>
      <c r="E18" s="70" t="s">
        <v>44</v>
      </c>
      <c r="F18" s="71"/>
      <c r="G18" s="32"/>
      <c r="H18" s="35" t="s">
        <v>85</v>
      </c>
      <c r="I18" s="35" t="s">
        <v>85</v>
      </c>
      <c r="J18" s="35" t="s">
        <v>85</v>
      </c>
      <c r="K18" s="35" t="s">
        <v>85</v>
      </c>
      <c r="L18" s="35" t="s">
        <v>85</v>
      </c>
      <c r="M18" s="35" t="s">
        <v>85</v>
      </c>
      <c r="N18" s="35" t="s">
        <v>85</v>
      </c>
      <c r="O18" s="35" t="s">
        <v>85</v>
      </c>
      <c r="P18" s="35" t="s">
        <v>85</v>
      </c>
    </row>
    <row r="19" spans="4:16" x14ac:dyDescent="0.3">
      <c r="D19" s="32"/>
      <c r="E19" s="70" t="s">
        <v>38</v>
      </c>
      <c r="F19" s="71"/>
      <c r="G19" s="32"/>
      <c r="H19" s="35" t="s">
        <v>85</v>
      </c>
      <c r="I19" s="35" t="s">
        <v>85</v>
      </c>
      <c r="J19" s="35" t="s">
        <v>85</v>
      </c>
      <c r="K19" s="35" t="s">
        <v>85</v>
      </c>
      <c r="L19" s="35" t="s">
        <v>85</v>
      </c>
      <c r="M19" s="35" t="s">
        <v>85</v>
      </c>
      <c r="N19" s="35" t="s">
        <v>85</v>
      </c>
      <c r="O19" s="35" t="s">
        <v>85</v>
      </c>
      <c r="P19" s="35" t="s">
        <v>85</v>
      </c>
    </row>
    <row r="20" spans="4:16" x14ac:dyDescent="0.3">
      <c r="D20" s="32"/>
      <c r="E20" s="70" t="s">
        <v>33</v>
      </c>
      <c r="F20" s="71"/>
      <c r="G20" s="32"/>
      <c r="H20" s="35" t="s">
        <v>85</v>
      </c>
      <c r="I20" s="35" t="s">
        <v>85</v>
      </c>
      <c r="J20" s="35" t="s">
        <v>85</v>
      </c>
      <c r="K20" s="35" t="s">
        <v>85</v>
      </c>
      <c r="L20" s="35" t="s">
        <v>85</v>
      </c>
      <c r="M20" s="35" t="s">
        <v>85</v>
      </c>
      <c r="N20" s="35" t="s">
        <v>85</v>
      </c>
      <c r="O20" s="35" t="s">
        <v>85</v>
      </c>
      <c r="P20" s="35" t="s">
        <v>85</v>
      </c>
    </row>
    <row r="21" spans="4:16" x14ac:dyDescent="0.3">
      <c r="D21" s="32"/>
      <c r="E21" s="70" t="s">
        <v>29</v>
      </c>
      <c r="F21" s="71"/>
      <c r="G21" s="32"/>
      <c r="H21" s="35" t="s">
        <v>85</v>
      </c>
      <c r="I21" s="35" t="s">
        <v>85</v>
      </c>
      <c r="J21" s="35" t="s">
        <v>85</v>
      </c>
      <c r="K21" s="35" t="s">
        <v>85</v>
      </c>
      <c r="L21" s="35" t="s">
        <v>85</v>
      </c>
      <c r="M21" s="35" t="s">
        <v>85</v>
      </c>
      <c r="N21" s="35" t="s">
        <v>85</v>
      </c>
      <c r="O21" s="35" t="s">
        <v>85</v>
      </c>
      <c r="P21" s="35" t="s">
        <v>85</v>
      </c>
    </row>
    <row r="22" spans="4:16" x14ac:dyDescent="0.3">
      <c r="D22" s="32"/>
      <c r="E22" s="70" t="s">
        <v>64</v>
      </c>
      <c r="F22" s="71"/>
      <c r="G22" s="32"/>
      <c r="H22" s="32"/>
      <c r="I22" s="35" t="s">
        <v>85</v>
      </c>
      <c r="J22" s="35"/>
      <c r="K22" s="35" t="s">
        <v>85</v>
      </c>
      <c r="L22" s="35"/>
      <c r="M22" s="35"/>
      <c r="N22" s="35" t="s">
        <v>85</v>
      </c>
      <c r="O22" s="35"/>
      <c r="P22" s="35"/>
    </row>
    <row r="23" spans="4:16" ht="11.4" customHeight="1" x14ac:dyDescent="0.3"/>
    <row r="24" spans="4:16" x14ac:dyDescent="0.3">
      <c r="E24" s="54" t="s">
        <v>174</v>
      </c>
    </row>
    <row r="25" spans="4:16" x14ac:dyDescent="0.3">
      <c r="D25" s="32"/>
      <c r="E25" s="32" t="s">
        <v>86</v>
      </c>
      <c r="F25" s="102" t="s">
        <v>154</v>
      </c>
      <c r="G25" s="32"/>
      <c r="H25" s="35"/>
      <c r="I25" s="35"/>
      <c r="J25" s="35"/>
      <c r="K25" s="35"/>
      <c r="L25" s="35"/>
      <c r="M25" s="35"/>
      <c r="N25" s="35"/>
      <c r="O25" s="35"/>
      <c r="P25" s="35"/>
    </row>
    <row r="26" spans="4:16" x14ac:dyDescent="0.3">
      <c r="D26" s="32"/>
      <c r="E26" s="32" t="s">
        <v>87</v>
      </c>
      <c r="F26" s="103" t="s">
        <v>153</v>
      </c>
      <c r="G26" s="32"/>
      <c r="H26" s="35"/>
      <c r="I26" s="32"/>
      <c r="J26" s="35"/>
      <c r="K26" s="35" t="s">
        <v>85</v>
      </c>
      <c r="L26" s="35"/>
      <c r="M26" s="35"/>
      <c r="N26" s="35"/>
      <c r="O26" s="35" t="s">
        <v>85</v>
      </c>
      <c r="P26" s="35"/>
    </row>
    <row r="27" spans="4:16" x14ac:dyDescent="0.3">
      <c r="D27" s="32"/>
      <c r="E27" s="32" t="s">
        <v>88</v>
      </c>
      <c r="F27" s="102" t="s">
        <v>144</v>
      </c>
      <c r="G27" s="32"/>
      <c r="H27" s="35" t="s">
        <v>85</v>
      </c>
      <c r="I27" s="35"/>
      <c r="J27" s="35"/>
      <c r="K27" s="35"/>
      <c r="L27" s="35"/>
      <c r="M27" s="35" t="s">
        <v>85</v>
      </c>
      <c r="N27" s="35"/>
      <c r="O27" s="35"/>
      <c r="P27" s="35"/>
    </row>
    <row r="28" spans="4:16" x14ac:dyDescent="0.3">
      <c r="D28" s="32"/>
      <c r="E28" s="32" t="s">
        <v>89</v>
      </c>
      <c r="F28" s="102" t="s">
        <v>145</v>
      </c>
      <c r="G28" s="32"/>
      <c r="H28" s="35"/>
      <c r="I28" s="35"/>
      <c r="J28" s="35"/>
      <c r="K28" s="35"/>
      <c r="L28" s="35" t="s">
        <v>85</v>
      </c>
      <c r="M28" s="35"/>
      <c r="N28" s="35"/>
      <c r="O28" s="35"/>
      <c r="P28" s="35"/>
    </row>
    <row r="29" spans="4:16" x14ac:dyDescent="0.3">
      <c r="D29" s="32"/>
      <c r="E29" s="32" t="s">
        <v>90</v>
      </c>
      <c r="F29" s="102" t="s">
        <v>146</v>
      </c>
      <c r="G29" s="32"/>
      <c r="H29" s="35"/>
      <c r="I29" s="35"/>
      <c r="J29" s="35"/>
      <c r="K29" s="35" t="s">
        <v>85</v>
      </c>
      <c r="L29" s="35"/>
      <c r="M29" s="35"/>
      <c r="N29" s="35"/>
      <c r="O29" s="35"/>
      <c r="P29" s="35"/>
    </row>
    <row r="30" spans="4:16" x14ac:dyDescent="0.3">
      <c r="D30" s="32"/>
      <c r="E30" s="32" t="s">
        <v>91</v>
      </c>
      <c r="F30" s="102" t="s">
        <v>147</v>
      </c>
      <c r="G30" s="32"/>
      <c r="H30" s="35"/>
      <c r="I30" s="35" t="s">
        <v>85</v>
      </c>
      <c r="J30" s="35"/>
      <c r="K30" s="35"/>
      <c r="L30" s="35"/>
      <c r="M30" s="35"/>
      <c r="N30" s="35" t="s">
        <v>85</v>
      </c>
      <c r="O30" s="35"/>
      <c r="P30" s="35"/>
    </row>
    <row r="31" spans="4:16" x14ac:dyDescent="0.3">
      <c r="D31" s="32"/>
      <c r="E31" s="32" t="s">
        <v>122</v>
      </c>
      <c r="F31" s="103" t="s">
        <v>122</v>
      </c>
      <c r="G31" s="70"/>
      <c r="H31" s="71"/>
      <c r="I31" s="32"/>
      <c r="J31" s="35"/>
      <c r="K31" s="35" t="s">
        <v>85</v>
      </c>
      <c r="L31" s="35"/>
      <c r="M31" s="35"/>
      <c r="N31" s="35"/>
      <c r="O31" s="35"/>
      <c r="P31" s="35"/>
    </row>
    <row r="32" spans="4:16" ht="43.2" x14ac:dyDescent="0.3">
      <c r="D32" s="32"/>
      <c r="E32" s="32" t="s">
        <v>92</v>
      </c>
      <c r="F32" s="102" t="s">
        <v>152</v>
      </c>
      <c r="G32" s="32"/>
      <c r="H32" s="35"/>
      <c r="I32" s="35"/>
      <c r="J32" s="35"/>
      <c r="K32" s="35" t="s">
        <v>85</v>
      </c>
      <c r="L32" s="35"/>
      <c r="M32" s="35"/>
      <c r="N32" s="35"/>
      <c r="O32" s="35"/>
      <c r="P32" s="35"/>
    </row>
    <row r="33" spans="4:16" x14ac:dyDescent="0.3">
      <c r="D33" s="32"/>
      <c r="E33" s="32" t="s">
        <v>123</v>
      </c>
      <c r="F33" s="102" t="s">
        <v>155</v>
      </c>
      <c r="G33" s="32"/>
      <c r="H33" s="35"/>
      <c r="I33" s="35"/>
      <c r="J33" s="35"/>
      <c r="K33" s="35"/>
      <c r="L33" s="35"/>
      <c r="M33" s="35"/>
      <c r="N33" s="35"/>
      <c r="O33" s="35"/>
      <c r="P33" s="35" t="s">
        <v>85</v>
      </c>
    </row>
    <row r="34" spans="4:16" ht="28.8" x14ac:dyDescent="0.3">
      <c r="D34" s="32"/>
      <c r="E34" s="104" t="s">
        <v>148</v>
      </c>
      <c r="F34" s="102" t="s">
        <v>149</v>
      </c>
      <c r="G34" s="32"/>
      <c r="H34" s="35"/>
      <c r="I34" s="35"/>
      <c r="J34" s="35" t="s">
        <v>85</v>
      </c>
      <c r="K34" s="35"/>
      <c r="L34" s="35"/>
      <c r="M34" s="35"/>
      <c r="N34" s="35"/>
      <c r="O34" s="35"/>
      <c r="P34" s="35"/>
    </row>
    <row r="35" spans="4:16" ht="28.8" x14ac:dyDescent="0.3">
      <c r="D35" s="32"/>
      <c r="E35" s="32" t="s">
        <v>150</v>
      </c>
      <c r="F35" s="103" t="s">
        <v>151</v>
      </c>
      <c r="G35" s="70"/>
      <c r="H35" s="71"/>
      <c r="I35" s="32"/>
      <c r="J35" s="35"/>
      <c r="K35" s="35"/>
      <c r="L35" s="35"/>
      <c r="M35" s="35"/>
      <c r="N35" s="35"/>
      <c r="O35" s="35"/>
      <c r="P35" s="35" t="s">
        <v>85</v>
      </c>
    </row>
  </sheetData>
  <mergeCells count="21">
    <mergeCell ref="G31:H31"/>
    <mergeCell ref="G35:H35"/>
    <mergeCell ref="E12:F12"/>
    <mergeCell ref="D2:D4"/>
    <mergeCell ref="E2:F4"/>
    <mergeCell ref="G2:G4"/>
    <mergeCell ref="H2:P2"/>
    <mergeCell ref="E5:F5"/>
    <mergeCell ref="E6:F6"/>
    <mergeCell ref="E7:F7"/>
    <mergeCell ref="E8:F8"/>
    <mergeCell ref="E9:F9"/>
    <mergeCell ref="E10:F10"/>
    <mergeCell ref="E11:F11"/>
    <mergeCell ref="E22:F22"/>
    <mergeCell ref="E16:F16"/>
    <mergeCell ref="E17:F17"/>
    <mergeCell ref="E18:F18"/>
    <mergeCell ref="E19:F19"/>
    <mergeCell ref="E20:F20"/>
    <mergeCell ref="E21:F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D6CB-BADF-45BC-B03A-AC2E29FACBBB}">
  <dimension ref="B2:T23"/>
  <sheetViews>
    <sheetView showGridLines="0" workbookViewId="0">
      <pane xSplit="2" ySplit="4" topLeftCell="E5" activePane="bottomRight" state="frozen"/>
      <selection pane="topRight" activeCell="C1" sqref="C1"/>
      <selection pane="bottomLeft" activeCell="A5" sqref="A5"/>
      <selection pane="bottomRight" activeCell="E3" sqref="E3:O4"/>
    </sheetView>
  </sheetViews>
  <sheetFormatPr defaultRowHeight="14.4" x14ac:dyDescent="0.3"/>
  <cols>
    <col min="1" max="1" width="4.109375" customWidth="1"/>
    <col min="2" max="2" width="12.44140625" customWidth="1"/>
    <col min="3" max="4" width="25.109375" customWidth="1"/>
    <col min="5" max="5" width="11.5546875" customWidth="1"/>
    <col min="6" max="7" width="15.5546875" customWidth="1"/>
    <col min="8" max="8" width="14.77734375" customWidth="1"/>
    <col min="9" max="9" width="15.5546875" customWidth="1"/>
    <col min="10" max="10" width="10.5546875" customWidth="1"/>
    <col min="11" max="11" width="12.109375" customWidth="1"/>
    <col min="12" max="12" width="24" customWidth="1"/>
    <col min="13" max="13" width="20.5546875" customWidth="1"/>
    <col min="14" max="14" width="20.109375" customWidth="1"/>
    <col min="15" max="15" width="16.77734375" customWidth="1"/>
  </cols>
  <sheetData>
    <row r="2" spans="2:20" ht="29.4" customHeight="1" x14ac:dyDescent="0.3">
      <c r="B2" s="78" t="s">
        <v>83</v>
      </c>
      <c r="C2" s="81" t="s">
        <v>166</v>
      </c>
      <c r="D2" s="82"/>
      <c r="E2" s="87" t="s">
        <v>172</v>
      </c>
      <c r="F2" s="87"/>
      <c r="G2" s="87"/>
      <c r="H2" s="87"/>
      <c r="I2" s="87"/>
      <c r="J2" s="87"/>
      <c r="K2" s="87"/>
      <c r="L2" s="87"/>
      <c r="M2" s="87"/>
      <c r="N2" s="87"/>
      <c r="O2" s="87"/>
    </row>
    <row r="3" spans="2:20" ht="72" x14ac:dyDescent="0.3">
      <c r="B3" s="79"/>
      <c r="C3" s="83"/>
      <c r="D3" s="84"/>
      <c r="E3" s="30" t="s">
        <v>86</v>
      </c>
      <c r="F3" s="30" t="s">
        <v>87</v>
      </c>
      <c r="G3" s="30" t="s">
        <v>88</v>
      </c>
      <c r="H3" s="30" t="s">
        <v>89</v>
      </c>
      <c r="I3" s="30" t="s">
        <v>90</v>
      </c>
      <c r="J3" s="31" t="s">
        <v>91</v>
      </c>
      <c r="K3" s="38" t="s">
        <v>122</v>
      </c>
      <c r="L3" s="30" t="s">
        <v>92</v>
      </c>
      <c r="M3" s="36" t="s">
        <v>123</v>
      </c>
      <c r="N3" s="30" t="s">
        <v>148</v>
      </c>
      <c r="O3" s="30" t="s">
        <v>150</v>
      </c>
    </row>
    <row r="4" spans="2:20" ht="43.2" x14ac:dyDescent="0.3">
      <c r="B4" s="80"/>
      <c r="C4" s="85"/>
      <c r="D4" s="86"/>
      <c r="E4" s="30" t="s">
        <v>154</v>
      </c>
      <c r="F4" s="30" t="s">
        <v>153</v>
      </c>
      <c r="G4" s="30" t="s">
        <v>144</v>
      </c>
      <c r="H4" s="30" t="s">
        <v>145</v>
      </c>
      <c r="I4" s="30" t="s">
        <v>146</v>
      </c>
      <c r="J4" s="31" t="s">
        <v>147</v>
      </c>
      <c r="K4" s="30" t="s">
        <v>122</v>
      </c>
      <c r="L4" s="30" t="s">
        <v>152</v>
      </c>
      <c r="M4" s="30" t="s">
        <v>155</v>
      </c>
      <c r="N4" s="30" t="s">
        <v>149</v>
      </c>
      <c r="O4" s="30" t="s">
        <v>151</v>
      </c>
    </row>
    <row r="5" spans="2:20" x14ac:dyDescent="0.3">
      <c r="B5" s="31">
        <v>1</v>
      </c>
      <c r="C5" s="94" t="s">
        <v>65</v>
      </c>
      <c r="D5" s="95"/>
      <c r="E5" s="35"/>
      <c r="F5" s="35"/>
      <c r="G5" s="35" t="s">
        <v>85</v>
      </c>
      <c r="H5" s="35" t="s">
        <v>85</v>
      </c>
      <c r="I5" s="35" t="s">
        <v>85</v>
      </c>
      <c r="J5" s="35"/>
      <c r="K5" s="35" t="s">
        <v>85</v>
      </c>
      <c r="L5" s="35"/>
      <c r="M5" s="35" t="s">
        <v>85</v>
      </c>
      <c r="N5" s="35" t="s">
        <v>85</v>
      </c>
      <c r="O5" s="35"/>
    </row>
    <row r="6" spans="2:20" x14ac:dyDescent="0.3">
      <c r="B6" s="31">
        <v>2</v>
      </c>
      <c r="C6" s="74" t="s">
        <v>67</v>
      </c>
      <c r="D6" s="75"/>
      <c r="E6" s="35" t="s">
        <v>85</v>
      </c>
      <c r="F6" s="35" t="s">
        <v>85</v>
      </c>
      <c r="G6" s="35" t="s">
        <v>85</v>
      </c>
      <c r="H6" s="35" t="s">
        <v>85</v>
      </c>
      <c r="I6" s="35" t="s">
        <v>85</v>
      </c>
      <c r="J6" s="35" t="s">
        <v>85</v>
      </c>
      <c r="K6" s="35" t="s">
        <v>85</v>
      </c>
      <c r="L6" s="35" t="s">
        <v>85</v>
      </c>
      <c r="M6" s="35" t="s">
        <v>85</v>
      </c>
      <c r="N6" s="35"/>
      <c r="O6" s="35" t="s">
        <v>85</v>
      </c>
    </row>
    <row r="7" spans="2:20" x14ac:dyDescent="0.3">
      <c r="B7" s="31">
        <v>3</v>
      </c>
      <c r="C7" s="74" t="s">
        <v>43</v>
      </c>
      <c r="D7" s="75"/>
      <c r="E7" s="35"/>
      <c r="F7" s="35"/>
      <c r="G7" s="35" t="s">
        <v>85</v>
      </c>
      <c r="H7" s="35" t="s">
        <v>85</v>
      </c>
      <c r="I7" s="35"/>
      <c r="J7" s="35"/>
      <c r="K7" s="35" t="s">
        <v>85</v>
      </c>
      <c r="L7" s="35"/>
      <c r="M7" s="35"/>
      <c r="N7" s="35"/>
      <c r="O7" s="35"/>
    </row>
    <row r="8" spans="2:20" x14ac:dyDescent="0.3">
      <c r="B8" s="31">
        <v>4</v>
      </c>
      <c r="C8" s="74" t="s">
        <v>49</v>
      </c>
      <c r="D8" s="75"/>
      <c r="E8" s="35"/>
      <c r="F8" s="35"/>
      <c r="G8" s="35" t="s">
        <v>85</v>
      </c>
      <c r="H8" s="35" t="s">
        <v>85</v>
      </c>
      <c r="I8" s="35" t="s">
        <v>85</v>
      </c>
      <c r="J8" s="35"/>
      <c r="K8" s="35" t="s">
        <v>85</v>
      </c>
      <c r="L8" s="35"/>
      <c r="M8" s="35"/>
      <c r="N8" s="35"/>
      <c r="O8" s="35"/>
    </row>
    <row r="9" spans="2:20" x14ac:dyDescent="0.3">
      <c r="B9" s="31">
        <v>5</v>
      </c>
      <c r="C9" s="74" t="s">
        <v>28</v>
      </c>
      <c r="D9" s="75"/>
      <c r="E9" s="35"/>
      <c r="F9" s="35"/>
      <c r="G9" s="35"/>
      <c r="H9" s="35"/>
      <c r="I9" s="35" t="s">
        <v>85</v>
      </c>
      <c r="J9" s="35"/>
      <c r="K9" s="35" t="s">
        <v>85</v>
      </c>
      <c r="L9" s="35"/>
      <c r="M9" s="35"/>
      <c r="N9" s="35"/>
      <c r="O9" s="35"/>
    </row>
    <row r="10" spans="2:20" ht="28.8" customHeight="1" x14ac:dyDescent="0.3">
      <c r="B10" s="31">
        <v>6</v>
      </c>
      <c r="C10" s="76" t="s">
        <v>66</v>
      </c>
      <c r="D10" s="77"/>
      <c r="E10" s="35"/>
      <c r="F10" s="35"/>
      <c r="G10" s="35"/>
      <c r="H10" s="35"/>
      <c r="I10" s="35" t="s">
        <v>85</v>
      </c>
      <c r="J10" s="35"/>
      <c r="K10" s="35" t="s">
        <v>85</v>
      </c>
      <c r="L10" s="35"/>
      <c r="M10" s="35"/>
      <c r="N10" s="35"/>
      <c r="O10" s="35"/>
    </row>
    <row r="11" spans="2:20" x14ac:dyDescent="0.3">
      <c r="B11" s="31">
        <v>7</v>
      </c>
      <c r="C11" s="76" t="s">
        <v>93</v>
      </c>
      <c r="D11" s="77"/>
      <c r="E11" s="35"/>
      <c r="F11" s="35"/>
      <c r="G11" s="35"/>
      <c r="H11" s="35" t="s">
        <v>85</v>
      </c>
      <c r="I11" s="35"/>
      <c r="J11" s="35"/>
      <c r="K11" s="35"/>
      <c r="L11" s="35"/>
      <c r="M11" s="35"/>
      <c r="N11" s="35"/>
      <c r="O11" s="35"/>
    </row>
    <row r="12" spans="2:20" x14ac:dyDescent="0.3">
      <c r="B12" s="31">
        <v>8</v>
      </c>
      <c r="C12" s="76" t="s">
        <v>94</v>
      </c>
      <c r="D12" s="77"/>
      <c r="E12" s="35"/>
      <c r="F12" s="35"/>
      <c r="G12" s="35"/>
      <c r="H12" s="35"/>
      <c r="I12" s="35"/>
      <c r="J12" s="35"/>
      <c r="K12" s="35"/>
      <c r="L12" s="35"/>
      <c r="M12" s="35"/>
      <c r="N12" s="35"/>
      <c r="O12" s="35" t="s">
        <v>85</v>
      </c>
    </row>
    <row r="13" spans="2:20" x14ac:dyDescent="0.3">
      <c r="B13" s="31">
        <v>9</v>
      </c>
      <c r="C13" s="76" t="s">
        <v>165</v>
      </c>
      <c r="D13" s="77"/>
      <c r="E13" s="35"/>
      <c r="F13" s="35"/>
      <c r="G13" s="35"/>
      <c r="H13" s="35"/>
      <c r="I13" s="35" t="s">
        <v>85</v>
      </c>
      <c r="J13" s="35" t="s">
        <v>85</v>
      </c>
      <c r="K13" s="35" t="s">
        <v>85</v>
      </c>
      <c r="L13" s="35"/>
      <c r="M13" s="35"/>
      <c r="N13" s="35"/>
      <c r="O13" s="35" t="s">
        <v>85</v>
      </c>
    </row>
    <row r="15" spans="2:20" x14ac:dyDescent="0.3">
      <c r="C15" s="54" t="s">
        <v>168</v>
      </c>
    </row>
    <row r="16" spans="2:20" x14ac:dyDescent="0.3">
      <c r="B16" s="32"/>
      <c r="C16" s="70" t="s">
        <v>56</v>
      </c>
      <c r="D16" s="71"/>
      <c r="E16" s="60"/>
      <c r="F16" s="60"/>
      <c r="G16" s="60"/>
      <c r="H16" s="60"/>
      <c r="I16" s="60"/>
      <c r="J16" s="60"/>
      <c r="K16" s="60"/>
      <c r="L16" s="60"/>
      <c r="M16" s="60"/>
      <c r="N16" s="60"/>
      <c r="O16" s="60"/>
      <c r="P16" s="51"/>
      <c r="Q16" s="51"/>
      <c r="R16" s="51"/>
      <c r="S16" s="51"/>
      <c r="T16" s="51"/>
    </row>
    <row r="17" spans="2:20" x14ac:dyDescent="0.3">
      <c r="B17" s="32"/>
      <c r="C17" s="70" t="s">
        <v>50</v>
      </c>
      <c r="D17" s="71"/>
      <c r="E17" s="60"/>
      <c r="F17" s="60"/>
      <c r="G17" s="60"/>
      <c r="H17" s="60"/>
      <c r="I17" s="60"/>
      <c r="J17" s="60"/>
      <c r="K17" s="60"/>
      <c r="L17" s="60"/>
      <c r="M17" s="60"/>
      <c r="N17" s="60"/>
      <c r="O17" s="60"/>
      <c r="P17" s="51"/>
      <c r="Q17" s="51"/>
      <c r="R17" s="51"/>
      <c r="S17" s="51"/>
      <c r="T17" s="51"/>
    </row>
    <row r="18" spans="2:20" x14ac:dyDescent="0.3">
      <c r="B18" s="32"/>
      <c r="C18" s="70" t="s">
        <v>44</v>
      </c>
      <c r="D18" s="71"/>
      <c r="E18" s="60"/>
      <c r="F18" s="60"/>
      <c r="G18" s="60"/>
      <c r="H18" s="60"/>
      <c r="I18" s="60"/>
      <c r="J18" s="60"/>
      <c r="K18" s="60"/>
      <c r="L18" s="60"/>
      <c r="M18" s="60"/>
      <c r="N18" s="60"/>
      <c r="O18" s="60"/>
      <c r="P18" s="51"/>
      <c r="Q18" s="51"/>
      <c r="R18" s="51"/>
      <c r="S18" s="51"/>
      <c r="T18" s="51"/>
    </row>
    <row r="19" spans="2:20" x14ac:dyDescent="0.3">
      <c r="B19" s="32"/>
      <c r="C19" s="70" t="s">
        <v>38</v>
      </c>
      <c r="D19" s="71"/>
      <c r="E19" s="60"/>
      <c r="F19" s="60"/>
      <c r="G19" s="60"/>
      <c r="H19" s="60"/>
      <c r="I19" s="60"/>
      <c r="J19" s="60"/>
      <c r="K19" s="60"/>
      <c r="L19" s="60"/>
      <c r="M19" s="60"/>
      <c r="N19" s="60"/>
      <c r="O19" s="60"/>
      <c r="P19" s="51"/>
      <c r="Q19" s="51"/>
      <c r="R19" s="51"/>
      <c r="S19" s="51"/>
      <c r="T19" s="51"/>
    </row>
    <row r="20" spans="2:20" x14ac:dyDescent="0.3">
      <c r="B20" s="32"/>
      <c r="C20" s="70" t="s">
        <v>33</v>
      </c>
      <c r="D20" s="71"/>
      <c r="E20" s="60"/>
      <c r="F20" s="60"/>
      <c r="G20" s="60"/>
      <c r="H20" s="60"/>
      <c r="I20" s="60"/>
      <c r="J20" s="60"/>
      <c r="K20" s="60"/>
      <c r="L20" s="60"/>
      <c r="M20" s="60"/>
      <c r="N20" s="60"/>
      <c r="O20" s="60"/>
      <c r="P20" s="51"/>
      <c r="Q20" s="51"/>
      <c r="R20" s="51"/>
      <c r="S20" s="51"/>
      <c r="T20" s="51"/>
    </row>
    <row r="21" spans="2:20" x14ac:dyDescent="0.3">
      <c r="B21" s="32"/>
      <c r="C21" s="70" t="s">
        <v>29</v>
      </c>
      <c r="D21" s="71"/>
      <c r="E21" s="60"/>
      <c r="F21" s="60"/>
      <c r="G21" s="60"/>
      <c r="H21" s="60"/>
      <c r="I21" s="60"/>
      <c r="J21" s="60"/>
      <c r="K21" s="60"/>
      <c r="L21" s="60"/>
      <c r="M21" s="60"/>
      <c r="N21" s="60"/>
      <c r="O21" s="60"/>
      <c r="P21" s="51"/>
      <c r="Q21" s="51"/>
      <c r="R21" s="51"/>
      <c r="S21" s="51"/>
      <c r="T21" s="51"/>
    </row>
    <row r="22" spans="2:20" x14ac:dyDescent="0.3">
      <c r="B22" s="32"/>
      <c r="C22" s="70" t="s">
        <v>64</v>
      </c>
      <c r="D22" s="71"/>
      <c r="E22" s="60"/>
      <c r="F22" s="60"/>
      <c r="G22" s="34" t="s">
        <v>85</v>
      </c>
      <c r="H22" s="34"/>
      <c r="I22" s="34"/>
      <c r="J22" s="34" t="s">
        <v>85</v>
      </c>
      <c r="K22" s="34" t="s">
        <v>85</v>
      </c>
      <c r="L22" s="34"/>
      <c r="M22" s="34"/>
      <c r="N22" s="34"/>
      <c r="O22" s="34" t="s">
        <v>85</v>
      </c>
      <c r="P22" s="51"/>
      <c r="Q22" s="51"/>
      <c r="R22" s="51"/>
      <c r="S22" s="51"/>
      <c r="T22" s="51"/>
    </row>
    <row r="23" spans="2:20" x14ac:dyDescent="0.3">
      <c r="B23" s="53"/>
      <c r="C23" s="53"/>
      <c r="D23" s="53"/>
      <c r="E23" s="51"/>
      <c r="F23" s="51"/>
      <c r="G23" s="51"/>
      <c r="H23" s="51"/>
      <c r="I23" s="51"/>
      <c r="J23" s="51"/>
      <c r="K23" s="51"/>
      <c r="L23" s="51"/>
      <c r="M23" s="51"/>
      <c r="N23" s="51"/>
      <c r="O23" s="51"/>
      <c r="P23" s="51"/>
      <c r="Q23" s="51"/>
      <c r="R23" s="51"/>
      <c r="S23" s="51"/>
      <c r="T23" s="51"/>
    </row>
  </sheetData>
  <mergeCells count="19">
    <mergeCell ref="C20:D20"/>
    <mergeCell ref="C18:D18"/>
    <mergeCell ref="C19:D19"/>
    <mergeCell ref="C21:D21"/>
    <mergeCell ref="C22:D22"/>
    <mergeCell ref="B2:B4"/>
    <mergeCell ref="C2:D4"/>
    <mergeCell ref="E2:O2"/>
    <mergeCell ref="C5:D5"/>
    <mergeCell ref="C6:D6"/>
    <mergeCell ref="C16:D16"/>
    <mergeCell ref="C17:D17"/>
    <mergeCell ref="C13:D13"/>
    <mergeCell ref="C7:D7"/>
    <mergeCell ref="C8:D8"/>
    <mergeCell ref="C9:D9"/>
    <mergeCell ref="C10:D10"/>
    <mergeCell ref="C11:D11"/>
    <mergeCell ref="C12:D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1680C-F77B-44A4-9D73-42929E0AEC8F}">
  <dimension ref="B1:T34"/>
  <sheetViews>
    <sheetView showGridLines="0" topLeftCell="A7" workbookViewId="0">
      <selection activeCell="A25" sqref="A25:XFD34"/>
    </sheetView>
  </sheetViews>
  <sheetFormatPr defaultRowHeight="14.4" x14ac:dyDescent="0.3"/>
  <cols>
    <col min="3" max="4" width="25.109375" customWidth="1"/>
    <col min="5" max="5" width="11.5546875" customWidth="1"/>
    <col min="6" max="7" width="15.5546875" customWidth="1"/>
    <col min="8" max="8" width="30" customWidth="1"/>
    <col min="9" max="9" width="15.5546875" customWidth="1"/>
    <col min="10" max="10" width="10.5546875" customWidth="1"/>
    <col min="11" max="11" width="12.109375" customWidth="1"/>
    <col min="12" max="12" width="24" customWidth="1"/>
    <col min="13" max="13" width="20.5546875" customWidth="1"/>
    <col min="14" max="14" width="20.109375" customWidth="1"/>
    <col min="15" max="15" width="16.77734375" customWidth="1"/>
  </cols>
  <sheetData>
    <row r="1" spans="2:20" ht="22.2" customHeight="1" x14ac:dyDescent="0.3">
      <c r="B1" s="39"/>
      <c r="C1" s="40"/>
      <c r="D1" s="40"/>
      <c r="E1" s="41" t="s">
        <v>127</v>
      </c>
      <c r="F1" s="40"/>
      <c r="G1" s="40"/>
      <c r="H1" s="40"/>
      <c r="I1" s="40"/>
      <c r="J1" s="40"/>
      <c r="K1" s="40"/>
      <c r="L1" s="40"/>
      <c r="M1" s="40"/>
      <c r="N1" s="40"/>
      <c r="O1" s="40"/>
      <c r="P1" s="40"/>
      <c r="Q1" s="40"/>
      <c r="R1" s="40"/>
      <c r="S1" s="42"/>
      <c r="T1" s="43"/>
    </row>
    <row r="3" spans="2:20" x14ac:dyDescent="0.3">
      <c r="B3" s="78" t="s">
        <v>83</v>
      </c>
      <c r="C3" s="88" t="s">
        <v>166</v>
      </c>
      <c r="D3" s="89"/>
      <c r="E3" s="96" t="s">
        <v>173</v>
      </c>
      <c r="F3" s="97"/>
      <c r="G3" s="97"/>
      <c r="H3" s="97"/>
      <c r="I3" s="97"/>
      <c r="J3" s="97"/>
      <c r="K3" s="97"/>
      <c r="L3" s="97"/>
      <c r="M3" s="97"/>
      <c r="N3" s="97"/>
      <c r="O3" s="97"/>
      <c r="P3" s="97"/>
      <c r="Q3" s="97"/>
      <c r="R3" s="97"/>
      <c r="S3" s="97"/>
      <c r="T3" s="98"/>
    </row>
    <row r="4" spans="2:20" ht="43.2" x14ac:dyDescent="0.3">
      <c r="B4" s="79"/>
      <c r="C4" s="90"/>
      <c r="D4" s="91"/>
      <c r="E4" s="31" t="s">
        <v>95</v>
      </c>
      <c r="F4" s="30" t="s">
        <v>96</v>
      </c>
      <c r="G4" s="30" t="s">
        <v>113</v>
      </c>
      <c r="H4" s="30" t="s">
        <v>97</v>
      </c>
      <c r="I4" s="30" t="s">
        <v>98</v>
      </c>
      <c r="J4" s="36" t="s">
        <v>133</v>
      </c>
      <c r="K4" s="36" t="s">
        <v>134</v>
      </c>
      <c r="L4" s="30" t="s">
        <v>99</v>
      </c>
      <c r="M4" s="30" t="s">
        <v>124</v>
      </c>
      <c r="N4" s="31" t="s">
        <v>104</v>
      </c>
      <c r="O4" s="30" t="s">
        <v>105</v>
      </c>
      <c r="P4" s="30" t="s">
        <v>107</v>
      </c>
      <c r="Q4" s="30" t="s">
        <v>106</v>
      </c>
      <c r="R4" s="30" t="s">
        <v>108</v>
      </c>
      <c r="S4" s="30" t="s">
        <v>142</v>
      </c>
      <c r="T4" s="30" t="s">
        <v>143</v>
      </c>
    </row>
    <row r="5" spans="2:20" ht="28.8" x14ac:dyDescent="0.3">
      <c r="B5" s="80"/>
      <c r="C5" s="92"/>
      <c r="D5" s="93"/>
      <c r="E5" s="30" t="s">
        <v>125</v>
      </c>
      <c r="F5" s="30" t="s">
        <v>126</v>
      </c>
      <c r="G5" s="30" t="s">
        <v>128</v>
      </c>
      <c r="H5" s="30" t="s">
        <v>129</v>
      </c>
      <c r="I5" s="30" t="s">
        <v>130</v>
      </c>
      <c r="J5" s="30" t="s">
        <v>132</v>
      </c>
      <c r="K5" s="30" t="s">
        <v>131</v>
      </c>
      <c r="L5" s="30" t="s">
        <v>135</v>
      </c>
      <c r="M5" s="30" t="s">
        <v>136</v>
      </c>
      <c r="N5" s="30" t="s">
        <v>137</v>
      </c>
      <c r="O5" s="30" t="s">
        <v>138</v>
      </c>
      <c r="P5" s="30" t="s">
        <v>140</v>
      </c>
      <c r="Q5" s="30" t="s">
        <v>139</v>
      </c>
      <c r="R5" s="30" t="s">
        <v>51</v>
      </c>
      <c r="S5" s="30" t="s">
        <v>141</v>
      </c>
      <c r="T5" s="30" t="s">
        <v>24</v>
      </c>
    </row>
    <row r="6" spans="2:20" ht="22.05" customHeight="1" x14ac:dyDescent="0.3">
      <c r="B6" s="30">
        <v>1</v>
      </c>
      <c r="C6" s="76" t="s">
        <v>65</v>
      </c>
      <c r="D6" s="77"/>
      <c r="E6" s="30" t="s">
        <v>85</v>
      </c>
      <c r="F6" s="30" t="s">
        <v>85</v>
      </c>
      <c r="G6" s="30" t="s">
        <v>85</v>
      </c>
      <c r="H6" s="30" t="s">
        <v>85</v>
      </c>
      <c r="I6" s="30" t="s">
        <v>85</v>
      </c>
      <c r="J6" s="30" t="s">
        <v>85</v>
      </c>
      <c r="K6" s="35" t="s">
        <v>85</v>
      </c>
      <c r="L6" s="35" t="s">
        <v>85</v>
      </c>
      <c r="M6" s="35" t="s">
        <v>85</v>
      </c>
      <c r="N6" s="35" t="s">
        <v>85</v>
      </c>
      <c r="O6" s="35" t="s">
        <v>85</v>
      </c>
      <c r="P6" s="35" t="s">
        <v>85</v>
      </c>
      <c r="Q6" s="35" t="s">
        <v>85</v>
      </c>
      <c r="R6" s="35" t="s">
        <v>85</v>
      </c>
      <c r="S6" s="35" t="s">
        <v>85</v>
      </c>
      <c r="T6" s="35" t="s">
        <v>85</v>
      </c>
    </row>
    <row r="7" spans="2:20" ht="22.05" customHeight="1" x14ac:dyDescent="0.3">
      <c r="B7" s="35">
        <v>2</v>
      </c>
      <c r="C7" s="99" t="s">
        <v>67</v>
      </c>
      <c r="D7" s="100"/>
      <c r="E7" s="35" t="s">
        <v>85</v>
      </c>
      <c r="F7" s="35"/>
      <c r="G7" s="35" t="s">
        <v>85</v>
      </c>
      <c r="H7" s="35" t="s">
        <v>85</v>
      </c>
      <c r="I7" s="35"/>
      <c r="J7" s="35" t="s">
        <v>85</v>
      </c>
      <c r="K7" s="35"/>
      <c r="L7" s="35"/>
      <c r="M7" s="35" t="s">
        <v>85</v>
      </c>
      <c r="N7" s="35"/>
      <c r="O7" s="35"/>
      <c r="P7" s="35"/>
      <c r="Q7" s="35"/>
      <c r="R7" s="35"/>
      <c r="S7" s="35" t="s">
        <v>85</v>
      </c>
      <c r="T7" s="35" t="s">
        <v>85</v>
      </c>
    </row>
    <row r="8" spans="2:20" ht="22.05" customHeight="1" x14ac:dyDescent="0.3">
      <c r="B8" s="35">
        <v>3</v>
      </c>
      <c r="C8" s="99" t="s">
        <v>43</v>
      </c>
      <c r="D8" s="100"/>
      <c r="E8" s="35" t="s">
        <v>85</v>
      </c>
      <c r="F8" s="35" t="s">
        <v>85</v>
      </c>
      <c r="G8" s="35" t="s">
        <v>85</v>
      </c>
      <c r="H8" s="35" t="s">
        <v>85</v>
      </c>
      <c r="I8" s="35" t="s">
        <v>85</v>
      </c>
      <c r="J8" s="35" t="s">
        <v>85</v>
      </c>
      <c r="K8" s="35" t="s">
        <v>85</v>
      </c>
      <c r="L8" s="35"/>
      <c r="M8" s="35"/>
      <c r="N8" s="35"/>
      <c r="O8" s="35"/>
      <c r="P8" s="35"/>
      <c r="Q8" s="35"/>
      <c r="R8" s="35"/>
      <c r="S8" s="35" t="s">
        <v>85</v>
      </c>
      <c r="T8" s="35" t="s">
        <v>85</v>
      </c>
    </row>
    <row r="9" spans="2:20" ht="22.05" customHeight="1" x14ac:dyDescent="0.3">
      <c r="B9" s="35">
        <v>4</v>
      </c>
      <c r="C9" s="99" t="s">
        <v>49</v>
      </c>
      <c r="D9" s="100"/>
      <c r="E9" s="35" t="s">
        <v>85</v>
      </c>
      <c r="F9" s="35" t="s">
        <v>85</v>
      </c>
      <c r="G9" s="35" t="s">
        <v>85</v>
      </c>
      <c r="H9" s="35" t="s">
        <v>85</v>
      </c>
      <c r="I9" s="35" t="s">
        <v>85</v>
      </c>
      <c r="J9" s="35" t="s">
        <v>85</v>
      </c>
      <c r="K9" s="35" t="s">
        <v>85</v>
      </c>
      <c r="L9" s="35"/>
      <c r="M9" s="35"/>
      <c r="N9" s="35"/>
      <c r="O9" s="35"/>
      <c r="P9" s="35"/>
      <c r="Q9" s="35"/>
      <c r="R9" s="35"/>
      <c r="S9" s="35" t="s">
        <v>85</v>
      </c>
      <c r="T9" s="35" t="s">
        <v>85</v>
      </c>
    </row>
    <row r="10" spans="2:20" ht="22.05" customHeight="1" x14ac:dyDescent="0.3">
      <c r="B10" s="35">
        <v>5</v>
      </c>
      <c r="C10" s="99" t="s">
        <v>28</v>
      </c>
      <c r="D10" s="100"/>
      <c r="E10" s="35" t="s">
        <v>85</v>
      </c>
      <c r="F10" s="35" t="s">
        <v>85</v>
      </c>
      <c r="G10" s="35" t="s">
        <v>85</v>
      </c>
      <c r="H10" s="35" t="s">
        <v>85</v>
      </c>
      <c r="I10" s="35" t="s">
        <v>85</v>
      </c>
      <c r="J10" s="35" t="s">
        <v>85</v>
      </c>
      <c r="K10" s="35" t="s">
        <v>85</v>
      </c>
      <c r="L10" s="35"/>
      <c r="M10" s="35"/>
      <c r="N10" s="35"/>
      <c r="O10" s="35"/>
      <c r="P10" s="35"/>
      <c r="Q10" s="35"/>
      <c r="R10" s="35"/>
      <c r="S10" s="35" t="s">
        <v>85</v>
      </c>
      <c r="T10" s="35" t="s">
        <v>85</v>
      </c>
    </row>
    <row r="11" spans="2:20" ht="22.05" customHeight="1" x14ac:dyDescent="0.3">
      <c r="B11" s="35">
        <v>6</v>
      </c>
      <c r="C11" s="99" t="s">
        <v>66</v>
      </c>
      <c r="D11" s="100"/>
      <c r="E11" s="35" t="s">
        <v>85</v>
      </c>
      <c r="F11" s="35" t="s">
        <v>85</v>
      </c>
      <c r="G11" s="35" t="s">
        <v>85</v>
      </c>
      <c r="H11" s="35" t="s">
        <v>85</v>
      </c>
      <c r="I11" s="35" t="s">
        <v>85</v>
      </c>
      <c r="J11" s="35" t="s">
        <v>85</v>
      </c>
      <c r="K11" s="35" t="s">
        <v>85</v>
      </c>
      <c r="L11" s="35"/>
      <c r="M11" s="35"/>
      <c r="N11" s="35"/>
      <c r="O11" s="35"/>
      <c r="P11" s="35"/>
      <c r="Q11" s="35"/>
      <c r="R11" s="35"/>
      <c r="S11" s="35" t="s">
        <v>85</v>
      </c>
      <c r="T11" s="35" t="s">
        <v>85</v>
      </c>
    </row>
    <row r="12" spans="2:20" ht="22.05" customHeight="1" x14ac:dyDescent="0.3">
      <c r="B12" s="35">
        <v>7</v>
      </c>
      <c r="C12" s="99" t="s">
        <v>93</v>
      </c>
      <c r="D12" s="100"/>
      <c r="E12" s="35"/>
      <c r="F12" s="35"/>
      <c r="G12" s="35"/>
      <c r="H12" s="35"/>
      <c r="I12" s="35"/>
      <c r="J12" s="35"/>
      <c r="K12" s="35"/>
      <c r="L12" s="35"/>
      <c r="M12" s="35" t="s">
        <v>85</v>
      </c>
      <c r="N12" s="35"/>
      <c r="O12" s="35"/>
      <c r="P12" s="35"/>
      <c r="Q12" s="35"/>
      <c r="R12" s="35"/>
      <c r="S12" s="35"/>
      <c r="T12" s="35"/>
    </row>
    <row r="13" spans="2:20" ht="22.05" customHeight="1" x14ac:dyDescent="0.3">
      <c r="B13" s="35">
        <v>8</v>
      </c>
      <c r="C13" s="99" t="s">
        <v>94</v>
      </c>
      <c r="D13" s="100"/>
      <c r="E13" s="35"/>
      <c r="F13" s="35"/>
      <c r="G13" s="35"/>
      <c r="H13" s="35"/>
      <c r="I13" s="35"/>
      <c r="J13" s="35"/>
      <c r="K13" s="35"/>
      <c r="L13" s="35"/>
      <c r="M13" s="35" t="s">
        <v>85</v>
      </c>
      <c r="N13" s="35"/>
      <c r="O13" s="35"/>
      <c r="P13" s="35"/>
      <c r="Q13" s="35"/>
      <c r="R13" s="35"/>
      <c r="S13" s="35"/>
      <c r="T13" s="35"/>
    </row>
    <row r="14" spans="2:20" ht="22.05" customHeight="1" x14ac:dyDescent="0.3">
      <c r="B14" s="35">
        <v>9</v>
      </c>
      <c r="C14" s="99" t="s">
        <v>84</v>
      </c>
      <c r="D14" s="100"/>
      <c r="E14" s="35"/>
      <c r="F14" s="35"/>
      <c r="G14" s="35"/>
      <c r="H14" s="35"/>
      <c r="I14" s="35"/>
      <c r="J14" s="35"/>
      <c r="K14" s="35"/>
      <c r="L14" s="35"/>
      <c r="M14" s="35"/>
      <c r="N14" s="35"/>
      <c r="O14" s="35"/>
      <c r="P14" s="35"/>
      <c r="Q14" s="35"/>
      <c r="R14" s="35"/>
      <c r="S14" s="35"/>
      <c r="T14" s="35"/>
    </row>
    <row r="16" spans="2:20" x14ac:dyDescent="0.3">
      <c r="C16" s="54" t="s">
        <v>168</v>
      </c>
    </row>
    <row r="17" spans="2:20" x14ac:dyDescent="0.3">
      <c r="B17" s="32"/>
      <c r="C17" s="70" t="s">
        <v>56</v>
      </c>
      <c r="D17" s="71"/>
      <c r="E17" s="70"/>
      <c r="F17" s="71"/>
      <c r="G17" s="70"/>
      <c r="H17" s="71"/>
      <c r="I17" s="70"/>
      <c r="J17" s="71"/>
      <c r="K17" s="70"/>
      <c r="L17" s="71"/>
      <c r="M17" s="70"/>
      <c r="N17" s="71"/>
      <c r="O17" s="70"/>
      <c r="P17" s="71"/>
      <c r="Q17" s="70"/>
      <c r="R17" s="71"/>
      <c r="S17" s="70"/>
      <c r="T17" s="71"/>
    </row>
    <row r="18" spans="2:20" x14ac:dyDescent="0.3">
      <c r="B18" s="32"/>
      <c r="C18" s="70" t="s">
        <v>50</v>
      </c>
      <c r="D18" s="71"/>
      <c r="E18" s="70"/>
      <c r="F18" s="71"/>
      <c r="G18" s="70"/>
      <c r="H18" s="71"/>
      <c r="I18" s="70"/>
      <c r="J18" s="71"/>
      <c r="K18" s="70"/>
      <c r="L18" s="71"/>
      <c r="M18" s="70"/>
      <c r="N18" s="71"/>
      <c r="O18" s="70"/>
      <c r="P18" s="71"/>
      <c r="Q18" s="70"/>
      <c r="R18" s="71"/>
      <c r="S18" s="70"/>
      <c r="T18" s="71"/>
    </row>
    <row r="19" spans="2:20" x14ac:dyDescent="0.3">
      <c r="B19" s="32"/>
      <c r="C19" s="70" t="s">
        <v>44</v>
      </c>
      <c r="D19" s="71"/>
      <c r="E19" s="70"/>
      <c r="F19" s="71"/>
      <c r="G19" s="70"/>
      <c r="H19" s="71"/>
      <c r="I19" s="70"/>
      <c r="J19" s="71"/>
      <c r="K19" s="70"/>
      <c r="L19" s="71"/>
      <c r="M19" s="70"/>
      <c r="N19" s="71"/>
      <c r="O19" s="70"/>
      <c r="P19" s="71"/>
      <c r="Q19" s="70"/>
      <c r="R19" s="71"/>
      <c r="S19" s="70"/>
      <c r="T19" s="71"/>
    </row>
    <row r="20" spans="2:20" x14ac:dyDescent="0.3">
      <c r="B20" s="32"/>
      <c r="C20" s="70" t="s">
        <v>38</v>
      </c>
      <c r="D20" s="71"/>
      <c r="E20" s="70"/>
      <c r="F20" s="71"/>
      <c r="G20" s="70"/>
      <c r="H20" s="71"/>
      <c r="I20" s="70"/>
      <c r="J20" s="71"/>
      <c r="K20" s="70"/>
      <c r="L20" s="71"/>
      <c r="M20" s="70"/>
      <c r="N20" s="71"/>
      <c r="O20" s="70"/>
      <c r="P20" s="71"/>
      <c r="Q20" s="70"/>
      <c r="R20" s="71"/>
      <c r="S20" s="70"/>
      <c r="T20" s="71"/>
    </row>
    <row r="21" spans="2:20" x14ac:dyDescent="0.3">
      <c r="B21" s="32"/>
      <c r="C21" s="70" t="s">
        <v>33</v>
      </c>
      <c r="D21" s="71"/>
      <c r="E21" s="70"/>
      <c r="F21" s="71"/>
      <c r="G21" s="70"/>
      <c r="H21" s="71"/>
      <c r="I21" s="70"/>
      <c r="J21" s="71"/>
      <c r="K21" s="70"/>
      <c r="L21" s="71"/>
      <c r="M21" s="70"/>
      <c r="N21" s="71"/>
      <c r="O21" s="70"/>
      <c r="P21" s="71"/>
      <c r="Q21" s="70"/>
      <c r="R21" s="71"/>
      <c r="S21" s="70"/>
      <c r="T21" s="71"/>
    </row>
    <row r="22" spans="2:20" x14ac:dyDescent="0.3">
      <c r="B22" s="32"/>
      <c r="C22" s="70" t="s">
        <v>29</v>
      </c>
      <c r="D22" s="71"/>
      <c r="E22" s="70"/>
      <c r="F22" s="71"/>
      <c r="G22" s="70"/>
      <c r="H22" s="71"/>
      <c r="I22" s="70"/>
      <c r="J22" s="71"/>
      <c r="K22" s="70"/>
      <c r="L22" s="71"/>
      <c r="M22" s="70"/>
      <c r="N22" s="71"/>
      <c r="O22" s="70"/>
      <c r="P22" s="71"/>
      <c r="Q22" s="70"/>
      <c r="R22" s="71"/>
      <c r="S22" s="70"/>
      <c r="T22" s="71"/>
    </row>
    <row r="23" spans="2:20" x14ac:dyDescent="0.3">
      <c r="B23" s="32"/>
      <c r="C23" s="70" t="s">
        <v>64</v>
      </c>
      <c r="D23" s="71"/>
      <c r="E23" s="70"/>
      <c r="F23" s="71"/>
      <c r="G23" s="70"/>
      <c r="H23" s="71"/>
      <c r="I23" s="70"/>
      <c r="J23" s="71"/>
      <c r="K23" s="70"/>
      <c r="L23" s="71"/>
      <c r="M23" s="70"/>
      <c r="N23" s="71"/>
      <c r="O23" s="70"/>
      <c r="P23" s="71"/>
      <c r="Q23" s="70"/>
      <c r="R23" s="71"/>
      <c r="S23" s="70"/>
      <c r="T23" s="71"/>
    </row>
    <row r="25" spans="2:20" x14ac:dyDescent="0.3">
      <c r="B25" s="59"/>
      <c r="C25" s="59" t="s">
        <v>112</v>
      </c>
      <c r="D25" s="37"/>
      <c r="E25" s="37"/>
      <c r="F25" s="37"/>
      <c r="G25" s="37"/>
      <c r="H25" s="37"/>
      <c r="I25" s="37"/>
      <c r="J25" s="37"/>
      <c r="K25" s="37"/>
      <c r="L25" s="37"/>
      <c r="M25" s="37"/>
      <c r="N25" s="37"/>
      <c r="O25" s="37"/>
      <c r="P25" s="37"/>
      <c r="Q25" s="37"/>
      <c r="R25" s="37"/>
      <c r="S25" s="37"/>
      <c r="T25" s="37"/>
    </row>
    <row r="26" spans="2:20" x14ac:dyDescent="0.3">
      <c r="B26" s="32"/>
      <c r="C26" s="72" t="s">
        <v>100</v>
      </c>
      <c r="D26" s="73"/>
      <c r="E26" s="72"/>
      <c r="F26" s="73"/>
      <c r="G26" s="72"/>
      <c r="H26" s="73"/>
      <c r="I26" s="72"/>
      <c r="J26" s="73"/>
      <c r="K26" s="72"/>
      <c r="L26" s="73"/>
      <c r="M26" s="72"/>
      <c r="N26" s="73"/>
      <c r="O26" s="72"/>
      <c r="P26" s="73"/>
      <c r="Q26" s="72"/>
      <c r="R26" s="73"/>
      <c r="S26" s="72"/>
      <c r="T26" s="73"/>
    </row>
    <row r="27" spans="2:20" x14ac:dyDescent="0.3">
      <c r="B27" s="32"/>
      <c r="C27" s="72" t="s">
        <v>111</v>
      </c>
      <c r="D27" s="73"/>
      <c r="E27" s="72"/>
      <c r="F27" s="73"/>
      <c r="G27" s="72"/>
      <c r="H27" s="73"/>
      <c r="I27" s="72"/>
      <c r="J27" s="73"/>
      <c r="K27" s="72"/>
      <c r="L27" s="73"/>
      <c r="M27" s="72"/>
      <c r="N27" s="73"/>
      <c r="O27" s="72"/>
      <c r="P27" s="73"/>
      <c r="Q27" s="72"/>
      <c r="R27" s="73"/>
      <c r="S27" s="72"/>
      <c r="T27" s="73"/>
    </row>
    <row r="28" spans="2:20" x14ac:dyDescent="0.3">
      <c r="B28" s="52"/>
      <c r="C28" s="52"/>
      <c r="D28" s="52"/>
      <c r="E28" s="52"/>
      <c r="F28" s="52"/>
      <c r="G28" s="52"/>
      <c r="H28" s="52"/>
      <c r="I28" s="52"/>
      <c r="J28" s="52"/>
      <c r="K28" s="52"/>
      <c r="L28" s="52"/>
      <c r="M28" s="52"/>
      <c r="N28" s="52"/>
      <c r="O28" s="52"/>
      <c r="P28" s="52"/>
      <c r="Q28" s="52"/>
      <c r="R28" s="52"/>
      <c r="S28" s="52"/>
      <c r="T28" s="52"/>
    </row>
    <row r="29" spans="2:20" x14ac:dyDescent="0.3">
      <c r="B29" s="32"/>
      <c r="C29" s="72" t="s">
        <v>101</v>
      </c>
      <c r="D29" s="73"/>
      <c r="E29" s="72"/>
      <c r="F29" s="73"/>
      <c r="G29" s="72"/>
      <c r="H29" s="73"/>
      <c r="I29" s="72"/>
      <c r="J29" s="73"/>
      <c r="K29" s="72"/>
      <c r="L29" s="73"/>
      <c r="M29" s="72"/>
      <c r="N29" s="73"/>
      <c r="O29" s="72"/>
      <c r="P29" s="73"/>
      <c r="Q29" s="72"/>
      <c r="R29" s="73"/>
      <c r="S29" s="72"/>
      <c r="T29" s="73"/>
    </row>
    <row r="30" spans="2:20" x14ac:dyDescent="0.3">
      <c r="B30" s="32"/>
      <c r="C30" s="72" t="s">
        <v>102</v>
      </c>
      <c r="D30" s="73"/>
      <c r="E30" s="72"/>
      <c r="F30" s="73"/>
      <c r="G30" s="72"/>
      <c r="H30" s="73"/>
      <c r="I30" s="72"/>
      <c r="J30" s="73"/>
      <c r="K30" s="72"/>
      <c r="L30" s="73"/>
      <c r="M30" s="72"/>
      <c r="N30" s="73"/>
      <c r="O30" s="72"/>
      <c r="P30" s="73"/>
      <c r="Q30" s="72"/>
      <c r="R30" s="73"/>
      <c r="S30" s="72"/>
      <c r="T30" s="73"/>
    </row>
    <row r="31" spans="2:20" x14ac:dyDescent="0.3">
      <c r="B31" s="32"/>
      <c r="C31" s="72" t="s">
        <v>103</v>
      </c>
      <c r="D31" s="73"/>
      <c r="E31" s="72"/>
      <c r="F31" s="73"/>
      <c r="G31" s="72"/>
      <c r="H31" s="73"/>
      <c r="I31" s="72"/>
      <c r="J31" s="73"/>
      <c r="K31" s="72"/>
      <c r="L31" s="73"/>
      <c r="M31" s="72"/>
      <c r="N31" s="73"/>
      <c r="O31" s="72"/>
      <c r="P31" s="73"/>
      <c r="Q31" s="72"/>
      <c r="R31" s="73"/>
      <c r="S31" s="72"/>
      <c r="T31" s="73"/>
    </row>
    <row r="32" spans="2:20" x14ac:dyDescent="0.3">
      <c r="B32" s="52"/>
      <c r="C32" s="52"/>
      <c r="D32" s="52"/>
      <c r="E32" s="52"/>
      <c r="F32" s="52"/>
      <c r="G32" s="52"/>
      <c r="H32" s="52"/>
      <c r="I32" s="52"/>
      <c r="J32" s="52"/>
      <c r="K32" s="52"/>
      <c r="L32" s="52"/>
      <c r="M32" s="52"/>
      <c r="N32" s="52"/>
      <c r="O32" s="52"/>
      <c r="P32" s="52"/>
      <c r="Q32" s="52"/>
      <c r="R32" s="52"/>
      <c r="S32" s="52"/>
      <c r="T32" s="52"/>
    </row>
    <row r="33" spans="2:20" x14ac:dyDescent="0.3">
      <c r="B33" s="32"/>
      <c r="C33" s="72" t="s">
        <v>109</v>
      </c>
      <c r="D33" s="73"/>
      <c r="E33" s="72"/>
      <c r="F33" s="73"/>
      <c r="G33" s="72"/>
      <c r="H33" s="73"/>
      <c r="I33" s="72"/>
      <c r="J33" s="73"/>
      <c r="K33" s="72"/>
      <c r="L33" s="73"/>
      <c r="M33" s="72"/>
      <c r="N33" s="73"/>
      <c r="O33" s="72"/>
      <c r="P33" s="73"/>
      <c r="Q33" s="72"/>
      <c r="R33" s="73"/>
      <c r="S33" s="72"/>
      <c r="T33" s="73"/>
    </row>
    <row r="34" spans="2:20" x14ac:dyDescent="0.3">
      <c r="B34" s="32"/>
      <c r="C34" s="72" t="s">
        <v>110</v>
      </c>
      <c r="D34" s="73"/>
      <c r="E34" s="72"/>
      <c r="F34" s="73"/>
      <c r="G34" s="72"/>
      <c r="H34" s="73"/>
      <c r="I34" s="72"/>
      <c r="J34" s="73"/>
      <c r="K34" s="72"/>
      <c r="L34" s="73"/>
      <c r="M34" s="72"/>
      <c r="N34" s="73"/>
      <c r="O34" s="72"/>
      <c r="P34" s="73"/>
      <c r="Q34" s="72"/>
      <c r="R34" s="73"/>
      <c r="S34" s="72"/>
      <c r="T34" s="73"/>
    </row>
  </sheetData>
  <mergeCells count="138">
    <mergeCell ref="S26:T26"/>
    <mergeCell ref="Q26:R26"/>
    <mergeCell ref="O26:P26"/>
    <mergeCell ref="M26:N26"/>
    <mergeCell ref="K26:L26"/>
    <mergeCell ref="I26:J26"/>
    <mergeCell ref="G26:H26"/>
    <mergeCell ref="E26:F26"/>
    <mergeCell ref="C27:D27"/>
    <mergeCell ref="C26:D26"/>
    <mergeCell ref="C31:D31"/>
    <mergeCell ref="C33:D33"/>
    <mergeCell ref="C34:D34"/>
    <mergeCell ref="C13:D13"/>
    <mergeCell ref="C14:D14"/>
    <mergeCell ref="C8:D8"/>
    <mergeCell ref="C9:D9"/>
    <mergeCell ref="C10:D10"/>
    <mergeCell ref="C11:D11"/>
    <mergeCell ref="C12:D12"/>
    <mergeCell ref="C30:D30"/>
    <mergeCell ref="C29:D29"/>
    <mergeCell ref="B3:B5"/>
    <mergeCell ref="C3:D5"/>
    <mergeCell ref="C17:D17"/>
    <mergeCell ref="C19:D19"/>
    <mergeCell ref="C20:D20"/>
    <mergeCell ref="C21:D21"/>
    <mergeCell ref="C23:D23"/>
    <mergeCell ref="O17:P17"/>
    <mergeCell ref="E18:F18"/>
    <mergeCell ref="G18:H18"/>
    <mergeCell ref="E3:T3"/>
    <mergeCell ref="C6:D6"/>
    <mergeCell ref="C7:D7"/>
    <mergeCell ref="Q17:R17"/>
    <mergeCell ref="S17:T17"/>
    <mergeCell ref="I18:J18"/>
    <mergeCell ref="K18:L18"/>
    <mergeCell ref="M18:N18"/>
    <mergeCell ref="O18:P18"/>
    <mergeCell ref="Q18:R18"/>
    <mergeCell ref="S18:T18"/>
    <mergeCell ref="C18:D18"/>
    <mergeCell ref="C22:D22"/>
    <mergeCell ref="E17:F17"/>
    <mergeCell ref="G17:H17"/>
    <mergeCell ref="I17:J17"/>
    <mergeCell ref="K17:L17"/>
    <mergeCell ref="M17:N17"/>
    <mergeCell ref="E19:F19"/>
    <mergeCell ref="Q19:R19"/>
    <mergeCell ref="S19:T19"/>
    <mergeCell ref="E20:F20"/>
    <mergeCell ref="G20:H20"/>
    <mergeCell ref="I20:J20"/>
    <mergeCell ref="K20:L20"/>
    <mergeCell ref="M20:N20"/>
    <mergeCell ref="O20:P20"/>
    <mergeCell ref="Q20:R20"/>
    <mergeCell ref="S20:T20"/>
    <mergeCell ref="G19:H19"/>
    <mergeCell ref="I19:J19"/>
    <mergeCell ref="K19:L19"/>
    <mergeCell ref="M19:N19"/>
    <mergeCell ref="O19:P19"/>
    <mergeCell ref="O21:P21"/>
    <mergeCell ref="Q21:R21"/>
    <mergeCell ref="S21:T21"/>
    <mergeCell ref="E22:F22"/>
    <mergeCell ref="G22:H22"/>
    <mergeCell ref="I22:J22"/>
    <mergeCell ref="K22:L22"/>
    <mergeCell ref="M22:N22"/>
    <mergeCell ref="O22:P22"/>
    <mergeCell ref="Q22:R22"/>
    <mergeCell ref="S22:T22"/>
    <mergeCell ref="E21:F21"/>
    <mergeCell ref="G21:H21"/>
    <mergeCell ref="I21:J21"/>
    <mergeCell ref="K21:L21"/>
    <mergeCell ref="M21:N21"/>
    <mergeCell ref="O23:P23"/>
    <mergeCell ref="Q23:R23"/>
    <mergeCell ref="S23:T23"/>
    <mergeCell ref="E23:F23"/>
    <mergeCell ref="G23:H23"/>
    <mergeCell ref="I23:J23"/>
    <mergeCell ref="K23:L23"/>
    <mergeCell ref="M23:N23"/>
    <mergeCell ref="O27:P27"/>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30:P30"/>
    <mergeCell ref="Q30:R30"/>
    <mergeCell ref="S30:T30"/>
    <mergeCell ref="E31:F31"/>
    <mergeCell ref="G31:H31"/>
    <mergeCell ref="I31:J31"/>
    <mergeCell ref="K31:L31"/>
    <mergeCell ref="M31:N31"/>
    <mergeCell ref="O31:P31"/>
    <mergeCell ref="Q31:R31"/>
    <mergeCell ref="S31:T31"/>
    <mergeCell ref="E30:F30"/>
    <mergeCell ref="G30:H30"/>
    <mergeCell ref="I30:J30"/>
    <mergeCell ref="K30:L30"/>
    <mergeCell ref="M30:N30"/>
    <mergeCell ref="O33:P33"/>
    <mergeCell ref="Q33:R33"/>
    <mergeCell ref="S33:T33"/>
    <mergeCell ref="E34:F34"/>
    <mergeCell ref="G34:H34"/>
    <mergeCell ref="I34:J34"/>
    <mergeCell ref="K34:L34"/>
    <mergeCell ref="M34:N34"/>
    <mergeCell ref="O34:P34"/>
    <mergeCell ref="Q34:R34"/>
    <mergeCell ref="S34:T34"/>
    <mergeCell ref="E33:F33"/>
    <mergeCell ref="G33:H33"/>
    <mergeCell ref="I33:J33"/>
    <mergeCell ref="K33:L33"/>
    <mergeCell ref="M33:N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8A43-71A6-451D-B2D3-390E314E34A6}">
  <dimension ref="B1:T34"/>
  <sheetViews>
    <sheetView showGridLines="0" topLeftCell="A2" workbookViewId="0">
      <selection activeCell="D9" sqref="D9"/>
    </sheetView>
  </sheetViews>
  <sheetFormatPr defaultRowHeight="14.4" x14ac:dyDescent="0.3"/>
  <cols>
    <col min="3" max="4" width="25.109375" customWidth="1"/>
    <col min="5" max="5" width="11.5546875" customWidth="1"/>
    <col min="6" max="7" width="15.5546875" customWidth="1"/>
    <col min="8" max="8" width="30" customWidth="1"/>
    <col min="9" max="9" width="15.5546875" customWidth="1"/>
    <col min="10" max="10" width="10.5546875" customWidth="1"/>
    <col min="11" max="11" width="12.109375" customWidth="1"/>
    <col min="12" max="12" width="24" customWidth="1"/>
    <col min="13" max="13" width="20.5546875" customWidth="1"/>
    <col min="14" max="14" width="20.109375" customWidth="1"/>
    <col min="15" max="15" width="16.77734375" customWidth="1"/>
  </cols>
  <sheetData>
    <row r="1" spans="2:20" ht="22.2" customHeight="1" x14ac:dyDescent="0.3">
      <c r="B1" s="39"/>
      <c r="C1" s="40"/>
      <c r="D1" s="40"/>
      <c r="E1" s="41" t="s">
        <v>127</v>
      </c>
      <c r="F1" s="40"/>
      <c r="G1" s="40"/>
      <c r="H1" s="40"/>
      <c r="I1" s="40"/>
      <c r="J1" s="40"/>
      <c r="K1" s="40"/>
      <c r="L1" s="40"/>
      <c r="M1" s="40"/>
      <c r="N1" s="40"/>
      <c r="O1" s="40"/>
      <c r="P1" s="40"/>
      <c r="Q1" s="40"/>
      <c r="R1" s="40"/>
      <c r="S1" s="42"/>
      <c r="T1" s="43"/>
    </row>
    <row r="3" spans="2:20" ht="29.4" customHeight="1" x14ac:dyDescent="0.3">
      <c r="B3" s="78" t="s">
        <v>83</v>
      </c>
      <c r="C3" s="88" t="s">
        <v>167</v>
      </c>
      <c r="D3" s="89"/>
      <c r="E3" s="96" t="s">
        <v>173</v>
      </c>
      <c r="F3" s="97"/>
      <c r="G3" s="97"/>
      <c r="H3" s="97"/>
      <c r="I3" s="97"/>
      <c r="J3" s="97"/>
      <c r="K3" s="97"/>
      <c r="L3" s="97"/>
      <c r="M3" s="97"/>
      <c r="N3" s="97"/>
      <c r="O3" s="97"/>
      <c r="P3" s="97"/>
      <c r="Q3" s="97"/>
      <c r="R3" s="97"/>
      <c r="S3" s="97"/>
      <c r="T3" s="98"/>
    </row>
    <row r="4" spans="2:20" ht="43.2" x14ac:dyDescent="0.3">
      <c r="B4" s="79"/>
      <c r="C4" s="90"/>
      <c r="D4" s="91"/>
      <c r="E4" s="31" t="s">
        <v>95</v>
      </c>
      <c r="F4" s="30" t="s">
        <v>96</v>
      </c>
      <c r="G4" s="30" t="s">
        <v>113</v>
      </c>
      <c r="H4" s="30" t="s">
        <v>97</v>
      </c>
      <c r="I4" s="30" t="s">
        <v>98</v>
      </c>
      <c r="J4" s="30" t="s">
        <v>133</v>
      </c>
      <c r="K4" s="30" t="s">
        <v>134</v>
      </c>
      <c r="L4" s="30" t="s">
        <v>99</v>
      </c>
      <c r="M4" s="30" t="s">
        <v>124</v>
      </c>
      <c r="N4" s="31" t="s">
        <v>104</v>
      </c>
      <c r="O4" s="30" t="s">
        <v>105</v>
      </c>
      <c r="P4" s="30" t="s">
        <v>107</v>
      </c>
      <c r="Q4" s="30" t="s">
        <v>106</v>
      </c>
      <c r="R4" s="30" t="s">
        <v>108</v>
      </c>
      <c r="S4" s="30" t="s">
        <v>142</v>
      </c>
      <c r="T4" s="30" t="s">
        <v>143</v>
      </c>
    </row>
    <row r="5" spans="2:20" ht="28.8" x14ac:dyDescent="0.3">
      <c r="B5" s="80"/>
      <c r="C5" s="92"/>
      <c r="D5" s="93"/>
      <c r="E5" s="30" t="s">
        <v>125</v>
      </c>
      <c r="F5" s="30" t="s">
        <v>126</v>
      </c>
      <c r="G5" s="30" t="s">
        <v>128</v>
      </c>
      <c r="H5" s="30" t="s">
        <v>129</v>
      </c>
      <c r="I5" s="30" t="s">
        <v>130</v>
      </c>
      <c r="J5" s="30" t="s">
        <v>132</v>
      </c>
      <c r="K5" s="30" t="s">
        <v>131</v>
      </c>
      <c r="L5" s="30" t="s">
        <v>135</v>
      </c>
      <c r="M5" s="30" t="s">
        <v>136</v>
      </c>
      <c r="N5" s="30" t="s">
        <v>137</v>
      </c>
      <c r="O5" s="30" t="s">
        <v>138</v>
      </c>
      <c r="P5" s="30" t="s">
        <v>140</v>
      </c>
      <c r="Q5" s="30" t="s">
        <v>139</v>
      </c>
      <c r="R5" s="30" t="s">
        <v>51</v>
      </c>
      <c r="S5" s="30" t="s">
        <v>141</v>
      </c>
      <c r="T5" s="30" t="s">
        <v>24</v>
      </c>
    </row>
    <row r="6" spans="2:20" ht="22.05" customHeight="1" x14ac:dyDescent="0.3">
      <c r="B6" s="35">
        <v>1</v>
      </c>
      <c r="C6" s="30" t="s">
        <v>80</v>
      </c>
      <c r="D6" s="30" t="s">
        <v>156</v>
      </c>
      <c r="E6" s="35"/>
      <c r="F6" s="35"/>
      <c r="G6" s="35"/>
      <c r="H6" s="35" t="s">
        <v>85</v>
      </c>
      <c r="I6" s="35" t="s">
        <v>85</v>
      </c>
      <c r="J6" s="30" t="s">
        <v>85</v>
      </c>
      <c r="K6" s="30" t="s">
        <v>85</v>
      </c>
      <c r="L6" s="35"/>
      <c r="M6" s="35"/>
      <c r="N6" s="35"/>
      <c r="O6" s="35"/>
      <c r="P6" s="35"/>
      <c r="Q6" s="35"/>
      <c r="R6" s="35"/>
      <c r="S6" s="35"/>
      <c r="T6" s="35" t="s">
        <v>85</v>
      </c>
    </row>
    <row r="7" spans="2:20" ht="22.05" customHeight="1" x14ac:dyDescent="0.3">
      <c r="B7" s="35">
        <v>2</v>
      </c>
      <c r="C7" s="30" t="s">
        <v>81</v>
      </c>
      <c r="D7" s="30" t="s">
        <v>157</v>
      </c>
      <c r="E7" s="35"/>
      <c r="F7" s="35" t="s">
        <v>85</v>
      </c>
      <c r="G7" s="35" t="s">
        <v>85</v>
      </c>
      <c r="H7" s="35"/>
      <c r="I7" s="35"/>
      <c r="J7" s="32"/>
      <c r="K7" s="32"/>
      <c r="L7" s="35"/>
      <c r="M7" s="35"/>
      <c r="N7" s="35"/>
      <c r="O7" s="35"/>
      <c r="P7" s="35"/>
      <c r="Q7" s="35"/>
      <c r="R7" s="35"/>
      <c r="S7" s="35"/>
      <c r="T7" s="35"/>
    </row>
    <row r="8" spans="2:20" ht="43.2" x14ac:dyDescent="0.3">
      <c r="B8" s="35">
        <v>3</v>
      </c>
      <c r="C8" s="30" t="s">
        <v>114</v>
      </c>
      <c r="D8" s="30" t="s">
        <v>159</v>
      </c>
      <c r="E8" s="35"/>
      <c r="F8" s="35"/>
      <c r="G8" s="35" t="s">
        <v>85</v>
      </c>
      <c r="H8" s="35"/>
      <c r="I8" s="35"/>
      <c r="J8" s="32"/>
      <c r="K8" s="32"/>
      <c r="L8" s="35"/>
      <c r="M8" s="35"/>
      <c r="N8" s="35" t="s">
        <v>85</v>
      </c>
      <c r="O8" s="35" t="s">
        <v>85</v>
      </c>
      <c r="P8" s="35"/>
      <c r="Q8" s="35"/>
      <c r="R8" s="35"/>
      <c r="S8" s="35"/>
      <c r="T8" s="35"/>
    </row>
    <row r="9" spans="2:20" ht="31.8" customHeight="1" x14ac:dyDescent="0.3">
      <c r="B9" s="35">
        <v>4</v>
      </c>
      <c r="C9" s="30" t="s">
        <v>115</v>
      </c>
      <c r="D9" s="30" t="s">
        <v>158</v>
      </c>
      <c r="E9" s="35"/>
      <c r="F9" s="35"/>
      <c r="G9" s="35" t="s">
        <v>85</v>
      </c>
      <c r="H9" s="35"/>
      <c r="I9" s="35"/>
      <c r="J9" s="32"/>
      <c r="K9" s="32"/>
      <c r="L9" s="35"/>
      <c r="M9" s="35"/>
      <c r="N9" s="35"/>
      <c r="O9" s="35"/>
      <c r="P9" s="35"/>
      <c r="Q9" s="35"/>
      <c r="R9" s="35"/>
      <c r="S9" s="35"/>
      <c r="T9" s="35"/>
    </row>
    <row r="10" spans="2:20" ht="31.8" customHeight="1" x14ac:dyDescent="0.3">
      <c r="B10" s="35">
        <v>5</v>
      </c>
      <c r="C10" s="30" t="s">
        <v>116</v>
      </c>
      <c r="D10" s="30" t="s">
        <v>160</v>
      </c>
      <c r="E10" s="35"/>
      <c r="F10" s="35" t="s">
        <v>85</v>
      </c>
      <c r="G10" s="35"/>
      <c r="H10" s="35"/>
      <c r="I10" s="35"/>
      <c r="J10" s="32"/>
      <c r="K10" s="32"/>
      <c r="L10" s="35"/>
      <c r="M10" s="35"/>
      <c r="N10" s="35"/>
      <c r="O10" s="35"/>
      <c r="P10" s="35"/>
      <c r="Q10" s="35"/>
      <c r="R10" s="35"/>
      <c r="S10" s="35"/>
      <c r="T10" s="35"/>
    </row>
    <row r="11" spans="2:20" ht="31.8" customHeight="1" x14ac:dyDescent="0.3">
      <c r="B11" s="35">
        <v>6</v>
      </c>
      <c r="C11" s="30" t="s">
        <v>117</v>
      </c>
      <c r="D11" s="30" t="s">
        <v>161</v>
      </c>
      <c r="E11" s="35"/>
      <c r="F11" s="35"/>
      <c r="G11" s="35"/>
      <c r="H11" s="35" t="s">
        <v>85</v>
      </c>
      <c r="I11" s="35" t="s">
        <v>85</v>
      </c>
      <c r="J11" s="32"/>
      <c r="K11" s="32"/>
      <c r="L11" s="35"/>
      <c r="M11" s="35" t="s">
        <v>85</v>
      </c>
      <c r="N11" s="35"/>
      <c r="O11" s="35"/>
      <c r="P11" s="35"/>
      <c r="Q11" s="35"/>
      <c r="R11" s="35"/>
      <c r="S11" s="35"/>
      <c r="T11" s="35" t="s">
        <v>85</v>
      </c>
    </row>
    <row r="12" spans="2:20" ht="19.8" customHeight="1" x14ac:dyDescent="0.3">
      <c r="B12" s="35">
        <v>7</v>
      </c>
      <c r="C12" s="30" t="s">
        <v>118</v>
      </c>
      <c r="D12" s="30" t="s">
        <v>162</v>
      </c>
      <c r="E12" s="35" t="s">
        <v>85</v>
      </c>
      <c r="F12" s="35" t="s">
        <v>85</v>
      </c>
      <c r="G12" s="35"/>
      <c r="H12" s="35" t="s">
        <v>85</v>
      </c>
      <c r="I12" s="35" t="s">
        <v>85</v>
      </c>
      <c r="J12" s="35" t="s">
        <v>85</v>
      </c>
      <c r="K12" s="35" t="s">
        <v>85</v>
      </c>
      <c r="L12" s="35"/>
      <c r="M12" s="35" t="s">
        <v>85</v>
      </c>
      <c r="N12" s="35"/>
      <c r="O12" s="35"/>
      <c r="P12" s="35" t="s">
        <v>85</v>
      </c>
      <c r="Q12" s="35" t="s">
        <v>85</v>
      </c>
      <c r="R12" s="35" t="s">
        <v>85</v>
      </c>
      <c r="S12" s="35"/>
      <c r="T12" s="35" t="s">
        <v>85</v>
      </c>
    </row>
    <row r="13" spans="2:20" ht="22.05" customHeight="1" x14ac:dyDescent="0.3">
      <c r="B13" s="35">
        <v>8</v>
      </c>
      <c r="C13" s="31" t="s">
        <v>68</v>
      </c>
      <c r="D13" s="31" t="s">
        <v>163</v>
      </c>
      <c r="E13" s="35"/>
      <c r="F13" s="35"/>
      <c r="G13" s="35"/>
      <c r="H13" s="35"/>
      <c r="I13" s="35"/>
      <c r="J13" s="32"/>
      <c r="K13" s="32"/>
      <c r="L13" s="35"/>
      <c r="M13" s="35"/>
      <c r="N13" s="35"/>
      <c r="O13" s="35"/>
      <c r="P13" s="35"/>
      <c r="Q13" s="35"/>
      <c r="R13" s="35"/>
      <c r="S13" s="35"/>
      <c r="T13" s="35"/>
    </row>
    <row r="14" spans="2:20" ht="22.05" customHeight="1" x14ac:dyDescent="0.3">
      <c r="B14" s="35">
        <v>9</v>
      </c>
      <c r="C14" s="30" t="s">
        <v>119</v>
      </c>
      <c r="D14" s="30" t="s">
        <v>164</v>
      </c>
      <c r="E14" s="35"/>
      <c r="F14" s="35" t="s">
        <v>85</v>
      </c>
      <c r="G14" s="35" t="s">
        <v>85</v>
      </c>
      <c r="H14" s="35"/>
      <c r="I14" s="35"/>
      <c r="J14" s="32"/>
      <c r="K14" s="32"/>
      <c r="L14" s="35"/>
      <c r="M14" s="35"/>
      <c r="N14" s="35"/>
      <c r="O14" s="35"/>
      <c r="P14" s="35"/>
      <c r="Q14" s="35"/>
      <c r="R14" s="35"/>
      <c r="S14" s="35"/>
      <c r="T14" s="35"/>
    </row>
    <row r="16" spans="2:20" x14ac:dyDescent="0.3">
      <c r="C16" s="54" t="s">
        <v>168</v>
      </c>
    </row>
    <row r="17" spans="2:20" x14ac:dyDescent="0.3">
      <c r="B17" s="32"/>
      <c r="C17" s="70" t="s">
        <v>56</v>
      </c>
      <c r="D17" s="71"/>
      <c r="E17" s="70"/>
      <c r="F17" s="71"/>
      <c r="G17" s="70"/>
      <c r="H17" s="71"/>
      <c r="I17" s="70"/>
      <c r="J17" s="71"/>
      <c r="K17" s="70"/>
      <c r="L17" s="71"/>
      <c r="M17" s="70"/>
      <c r="N17" s="71"/>
      <c r="O17" s="70"/>
      <c r="P17" s="71"/>
      <c r="Q17" s="70"/>
      <c r="R17" s="71"/>
      <c r="S17" s="70"/>
      <c r="T17" s="71"/>
    </row>
    <row r="18" spans="2:20" x14ac:dyDescent="0.3">
      <c r="B18" s="32"/>
      <c r="C18" s="70" t="s">
        <v>50</v>
      </c>
      <c r="D18" s="71"/>
      <c r="E18" s="70"/>
      <c r="F18" s="71"/>
      <c r="G18" s="70"/>
      <c r="H18" s="71"/>
      <c r="I18" s="70"/>
      <c r="J18" s="71"/>
      <c r="K18" s="70"/>
      <c r="L18" s="71"/>
      <c r="M18" s="70"/>
      <c r="N18" s="71"/>
      <c r="O18" s="70"/>
      <c r="P18" s="71"/>
      <c r="Q18" s="70"/>
      <c r="R18" s="71"/>
      <c r="S18" s="70"/>
      <c r="T18" s="71"/>
    </row>
    <row r="19" spans="2:20" x14ac:dyDescent="0.3">
      <c r="B19" s="32"/>
      <c r="C19" s="70" t="s">
        <v>44</v>
      </c>
      <c r="D19" s="71"/>
      <c r="E19" s="70"/>
      <c r="F19" s="71"/>
      <c r="G19" s="70"/>
      <c r="H19" s="71"/>
      <c r="I19" s="70"/>
      <c r="J19" s="71"/>
      <c r="K19" s="70"/>
      <c r="L19" s="71"/>
      <c r="M19" s="70"/>
      <c r="N19" s="71"/>
      <c r="O19" s="70"/>
      <c r="P19" s="71"/>
      <c r="Q19" s="70"/>
      <c r="R19" s="71"/>
      <c r="S19" s="70"/>
      <c r="T19" s="71"/>
    </row>
    <row r="20" spans="2:20" x14ac:dyDescent="0.3">
      <c r="B20" s="32"/>
      <c r="C20" s="70" t="s">
        <v>38</v>
      </c>
      <c r="D20" s="71"/>
      <c r="E20" s="70"/>
      <c r="F20" s="71"/>
      <c r="G20" s="70"/>
      <c r="H20" s="71"/>
      <c r="I20" s="70"/>
      <c r="J20" s="71"/>
      <c r="K20" s="70"/>
      <c r="L20" s="71"/>
      <c r="M20" s="70"/>
      <c r="N20" s="71"/>
      <c r="O20" s="70"/>
      <c r="P20" s="71"/>
      <c r="Q20" s="70"/>
      <c r="R20" s="71"/>
      <c r="S20" s="70"/>
      <c r="T20" s="71"/>
    </row>
    <row r="21" spans="2:20" x14ac:dyDescent="0.3">
      <c r="B21" s="32"/>
      <c r="C21" s="70" t="s">
        <v>33</v>
      </c>
      <c r="D21" s="71"/>
      <c r="E21" s="70"/>
      <c r="F21" s="71"/>
      <c r="G21" s="70"/>
      <c r="H21" s="71"/>
      <c r="I21" s="70"/>
      <c r="J21" s="71"/>
      <c r="K21" s="70"/>
      <c r="L21" s="71"/>
      <c r="M21" s="70"/>
      <c r="N21" s="71"/>
      <c r="O21" s="70"/>
      <c r="P21" s="71"/>
      <c r="Q21" s="70"/>
      <c r="R21" s="71"/>
      <c r="S21" s="70"/>
      <c r="T21" s="71"/>
    </row>
    <row r="22" spans="2:20" x14ac:dyDescent="0.3">
      <c r="B22" s="32"/>
      <c r="C22" s="70" t="s">
        <v>29</v>
      </c>
      <c r="D22" s="71"/>
      <c r="E22" s="70"/>
      <c r="F22" s="71"/>
      <c r="G22" s="70"/>
      <c r="H22" s="71"/>
      <c r="I22" s="70"/>
      <c r="J22" s="71"/>
      <c r="K22" s="70"/>
      <c r="L22" s="71"/>
      <c r="M22" s="70"/>
      <c r="N22" s="71"/>
      <c r="O22" s="70"/>
      <c r="P22" s="71"/>
      <c r="Q22" s="70"/>
      <c r="R22" s="71"/>
      <c r="S22" s="70"/>
      <c r="T22" s="71"/>
    </row>
    <row r="23" spans="2:20" x14ac:dyDescent="0.3">
      <c r="B23" s="32"/>
      <c r="C23" s="70" t="s">
        <v>64</v>
      </c>
      <c r="D23" s="71"/>
      <c r="E23" s="70"/>
      <c r="F23" s="71"/>
      <c r="G23" s="70"/>
      <c r="H23" s="71"/>
      <c r="I23" s="70"/>
      <c r="J23" s="71"/>
      <c r="K23" s="70"/>
      <c r="L23" s="71"/>
      <c r="M23" s="70"/>
      <c r="N23" s="71"/>
      <c r="O23" s="70"/>
      <c r="P23" s="71"/>
      <c r="Q23" s="70"/>
      <c r="R23" s="71"/>
      <c r="S23" s="70"/>
      <c r="T23" s="71"/>
    </row>
    <row r="25" spans="2:20" x14ac:dyDescent="0.3">
      <c r="B25" s="59"/>
      <c r="C25" s="59" t="s">
        <v>112</v>
      </c>
      <c r="D25" s="37"/>
      <c r="E25" s="59"/>
      <c r="F25" s="37"/>
      <c r="G25" s="59"/>
      <c r="H25" s="37"/>
      <c r="I25" s="59"/>
      <c r="J25" s="37"/>
      <c r="K25" s="59"/>
      <c r="L25" s="37"/>
      <c r="M25" s="59"/>
      <c r="N25" s="37"/>
      <c r="O25" s="59"/>
      <c r="P25" s="37"/>
      <c r="Q25" s="59"/>
      <c r="R25" s="37"/>
      <c r="S25" s="59"/>
      <c r="T25" s="37"/>
    </row>
    <row r="26" spans="2:20" x14ac:dyDescent="0.3">
      <c r="B26" s="32"/>
      <c r="C26" s="72" t="s">
        <v>100</v>
      </c>
      <c r="D26" s="73"/>
      <c r="E26" s="72"/>
      <c r="F26" s="73"/>
      <c r="G26" s="72"/>
      <c r="H26" s="73"/>
      <c r="I26" s="72"/>
      <c r="J26" s="73"/>
      <c r="K26" s="72"/>
      <c r="L26" s="73"/>
      <c r="M26" s="72"/>
      <c r="N26" s="73"/>
      <c r="O26" s="72"/>
      <c r="P26" s="73"/>
      <c r="Q26" s="72"/>
      <c r="R26" s="73"/>
      <c r="S26" s="72"/>
      <c r="T26" s="73"/>
    </row>
    <row r="27" spans="2:20" x14ac:dyDescent="0.3">
      <c r="B27" s="32"/>
      <c r="C27" s="72" t="s">
        <v>111</v>
      </c>
      <c r="D27" s="73"/>
      <c r="E27" s="72"/>
      <c r="F27" s="73"/>
      <c r="G27" s="72"/>
      <c r="H27" s="73"/>
      <c r="I27" s="72"/>
      <c r="J27" s="73"/>
      <c r="K27" s="72"/>
      <c r="L27" s="73"/>
      <c r="M27" s="72"/>
      <c r="N27" s="73"/>
      <c r="O27" s="72"/>
      <c r="P27" s="73"/>
      <c r="Q27" s="72"/>
      <c r="R27" s="73"/>
      <c r="S27" s="72"/>
      <c r="T27" s="73"/>
    </row>
    <row r="28" spans="2:20" x14ac:dyDescent="0.3">
      <c r="B28" s="52"/>
      <c r="C28" s="52"/>
      <c r="D28" s="52"/>
      <c r="E28" s="52"/>
      <c r="F28" s="52"/>
      <c r="G28" s="52"/>
      <c r="H28" s="52"/>
      <c r="I28" s="52"/>
      <c r="J28" s="52"/>
      <c r="K28" s="52"/>
      <c r="L28" s="52"/>
      <c r="M28" s="52"/>
      <c r="N28" s="52"/>
      <c r="O28" s="52"/>
      <c r="P28" s="52"/>
      <c r="Q28" s="52"/>
      <c r="R28" s="52"/>
      <c r="S28" s="52"/>
      <c r="T28" s="52"/>
    </row>
    <row r="29" spans="2:20" x14ac:dyDescent="0.3">
      <c r="B29" s="32"/>
      <c r="C29" s="72" t="s">
        <v>101</v>
      </c>
      <c r="D29" s="73"/>
      <c r="E29" s="72"/>
      <c r="F29" s="73"/>
      <c r="G29" s="72"/>
      <c r="H29" s="73"/>
      <c r="I29" s="72"/>
      <c r="J29" s="73"/>
      <c r="K29" s="72"/>
      <c r="L29" s="73"/>
      <c r="M29" s="72"/>
      <c r="N29" s="73"/>
      <c r="O29" s="72"/>
      <c r="P29" s="73"/>
      <c r="Q29" s="72"/>
      <c r="R29" s="73"/>
      <c r="S29" s="72"/>
      <c r="T29" s="73"/>
    </row>
    <row r="30" spans="2:20" x14ac:dyDescent="0.3">
      <c r="B30" s="32"/>
      <c r="C30" s="72" t="s">
        <v>102</v>
      </c>
      <c r="D30" s="73"/>
      <c r="E30" s="72"/>
      <c r="F30" s="73"/>
      <c r="G30" s="72"/>
      <c r="H30" s="73"/>
      <c r="I30" s="72"/>
      <c r="J30" s="73"/>
      <c r="K30" s="72"/>
      <c r="L30" s="73"/>
      <c r="M30" s="72"/>
      <c r="N30" s="73"/>
      <c r="O30" s="72"/>
      <c r="P30" s="73"/>
      <c r="Q30" s="72"/>
      <c r="R30" s="73"/>
      <c r="S30" s="72"/>
      <c r="T30" s="73"/>
    </row>
    <row r="31" spans="2:20" x14ac:dyDescent="0.3">
      <c r="B31" s="32"/>
      <c r="C31" s="72" t="s">
        <v>103</v>
      </c>
      <c r="D31" s="73"/>
      <c r="E31" s="72"/>
      <c r="F31" s="73"/>
      <c r="G31" s="72"/>
      <c r="H31" s="73"/>
      <c r="I31" s="72"/>
      <c r="J31" s="73"/>
      <c r="K31" s="72"/>
      <c r="L31" s="73"/>
      <c r="M31" s="72"/>
      <c r="N31" s="73"/>
      <c r="O31" s="72"/>
      <c r="P31" s="73"/>
      <c r="Q31" s="72"/>
      <c r="R31" s="73"/>
      <c r="S31" s="72"/>
      <c r="T31" s="73"/>
    </row>
    <row r="32" spans="2:20" x14ac:dyDescent="0.3">
      <c r="B32" s="52"/>
      <c r="C32" s="52"/>
      <c r="D32" s="52"/>
      <c r="E32" s="52"/>
      <c r="F32" s="52"/>
      <c r="G32" s="52"/>
      <c r="H32" s="52"/>
      <c r="I32" s="52"/>
      <c r="J32" s="52"/>
      <c r="K32" s="52"/>
      <c r="L32" s="52"/>
      <c r="M32" s="52"/>
      <c r="N32" s="52"/>
      <c r="O32" s="52"/>
      <c r="P32" s="52"/>
      <c r="Q32" s="52"/>
      <c r="R32" s="52"/>
      <c r="S32" s="52"/>
      <c r="T32" s="52"/>
    </row>
    <row r="33" spans="2:20" x14ac:dyDescent="0.3">
      <c r="B33" s="32"/>
      <c r="C33" s="72" t="s">
        <v>109</v>
      </c>
      <c r="D33" s="73"/>
      <c r="E33" s="72"/>
      <c r="F33" s="73"/>
      <c r="G33" s="72"/>
      <c r="H33" s="73"/>
      <c r="I33" s="72"/>
      <c r="J33" s="73"/>
      <c r="K33" s="72"/>
      <c r="L33" s="73"/>
      <c r="M33" s="72"/>
      <c r="N33" s="73"/>
      <c r="O33" s="72"/>
      <c r="P33" s="73"/>
      <c r="Q33" s="72"/>
      <c r="R33" s="73"/>
      <c r="S33" s="72"/>
      <c r="T33" s="73"/>
    </row>
    <row r="34" spans="2:20" x14ac:dyDescent="0.3">
      <c r="B34" s="32"/>
      <c r="C34" s="72" t="s">
        <v>110</v>
      </c>
      <c r="D34" s="73"/>
      <c r="E34" s="72"/>
      <c r="F34" s="73"/>
      <c r="G34" s="72"/>
      <c r="H34" s="73"/>
      <c r="I34" s="72"/>
      <c r="J34" s="73"/>
      <c r="K34" s="72"/>
      <c r="L34" s="73"/>
      <c r="M34" s="72"/>
      <c r="N34" s="73"/>
      <c r="O34" s="72"/>
      <c r="P34" s="73"/>
      <c r="Q34" s="72"/>
      <c r="R34" s="73"/>
      <c r="S34" s="72"/>
      <c r="T34" s="73"/>
    </row>
  </sheetData>
  <mergeCells count="129">
    <mergeCell ref="B3:B5"/>
    <mergeCell ref="C3:D5"/>
    <mergeCell ref="E3:T3"/>
    <mergeCell ref="C17:D17"/>
    <mergeCell ref="C18:D18"/>
    <mergeCell ref="C19:D19"/>
    <mergeCell ref="C20:D20"/>
    <mergeCell ref="C21:D21"/>
    <mergeCell ref="C22:D22"/>
    <mergeCell ref="C33:D33"/>
    <mergeCell ref="C34:D34"/>
    <mergeCell ref="E17:F17"/>
    <mergeCell ref="G17:H17"/>
    <mergeCell ref="I17:J17"/>
    <mergeCell ref="K17:L17"/>
    <mergeCell ref="E20:F20"/>
    <mergeCell ref="G20:H20"/>
    <mergeCell ref="I20:J20"/>
    <mergeCell ref="K20:L20"/>
    <mergeCell ref="C23:D23"/>
    <mergeCell ref="C26:D26"/>
    <mergeCell ref="C27:D27"/>
    <mergeCell ref="C29:D29"/>
    <mergeCell ref="C30:D30"/>
    <mergeCell ref="C31:D31"/>
    <mergeCell ref="M17:N17"/>
    <mergeCell ref="O17:P17"/>
    <mergeCell ref="Q17:R17"/>
    <mergeCell ref="S17:T17"/>
    <mergeCell ref="E18:F18"/>
    <mergeCell ref="G18:H18"/>
    <mergeCell ref="I18:J18"/>
    <mergeCell ref="K18:L18"/>
    <mergeCell ref="M18:N18"/>
    <mergeCell ref="O18:P18"/>
    <mergeCell ref="Q18:R18"/>
    <mergeCell ref="S18:T18"/>
    <mergeCell ref="E19:F19"/>
    <mergeCell ref="G19:H19"/>
    <mergeCell ref="I19:J19"/>
    <mergeCell ref="K19:L19"/>
    <mergeCell ref="M19:N19"/>
    <mergeCell ref="O19:P19"/>
    <mergeCell ref="Q19:R19"/>
    <mergeCell ref="S19:T19"/>
    <mergeCell ref="M20:N20"/>
    <mergeCell ref="O20:P20"/>
    <mergeCell ref="Q20:R20"/>
    <mergeCell ref="S20:T20"/>
    <mergeCell ref="E21:F21"/>
    <mergeCell ref="G21:H21"/>
    <mergeCell ref="I21:J21"/>
    <mergeCell ref="K21:L21"/>
    <mergeCell ref="M21:N21"/>
    <mergeCell ref="O21:P21"/>
    <mergeCell ref="Q21:R21"/>
    <mergeCell ref="S21:T21"/>
    <mergeCell ref="E22:F22"/>
    <mergeCell ref="G22:H22"/>
    <mergeCell ref="I22:J22"/>
    <mergeCell ref="K22:L22"/>
    <mergeCell ref="M22:N22"/>
    <mergeCell ref="O22:P22"/>
    <mergeCell ref="Q22:R22"/>
    <mergeCell ref="S22:T22"/>
    <mergeCell ref="Q23:R23"/>
    <mergeCell ref="S23:T23"/>
    <mergeCell ref="E26:F26"/>
    <mergeCell ref="G26:H26"/>
    <mergeCell ref="I26:J26"/>
    <mergeCell ref="K26:L26"/>
    <mergeCell ref="M26:N26"/>
    <mergeCell ref="O26:P26"/>
    <mergeCell ref="Q26:R26"/>
    <mergeCell ref="S26:T26"/>
    <mergeCell ref="E23:F23"/>
    <mergeCell ref="G23:H23"/>
    <mergeCell ref="I23:J23"/>
    <mergeCell ref="K23:L23"/>
    <mergeCell ref="M23:N23"/>
    <mergeCell ref="O23:P23"/>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30:R30"/>
    <mergeCell ref="S30:T30"/>
    <mergeCell ref="E31:F31"/>
    <mergeCell ref="G31:H31"/>
    <mergeCell ref="I31:J31"/>
    <mergeCell ref="K31:L31"/>
    <mergeCell ref="M31:N31"/>
    <mergeCell ref="O31:P31"/>
    <mergeCell ref="Q31:R31"/>
    <mergeCell ref="S31:T31"/>
    <mergeCell ref="E30:F30"/>
    <mergeCell ref="G30:H30"/>
    <mergeCell ref="I30:J30"/>
    <mergeCell ref="K30:L30"/>
    <mergeCell ref="M30:N30"/>
    <mergeCell ref="O30:P30"/>
    <mergeCell ref="Q33:R33"/>
    <mergeCell ref="S33:T33"/>
    <mergeCell ref="E34:F34"/>
    <mergeCell ref="G34:H34"/>
    <mergeCell ref="I34:J34"/>
    <mergeCell ref="K34:L34"/>
    <mergeCell ref="M34:N34"/>
    <mergeCell ref="O34:P34"/>
    <mergeCell ref="Q34:R34"/>
    <mergeCell ref="S34:T34"/>
    <mergeCell ref="E33:F33"/>
    <mergeCell ref="G33:H33"/>
    <mergeCell ref="I33:J33"/>
    <mergeCell ref="K33:L33"/>
    <mergeCell ref="M33:N33"/>
    <mergeCell ref="O33:P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0545-5462-4D3B-A3BA-65F267697EBE}">
  <dimension ref="D3:I50"/>
  <sheetViews>
    <sheetView showGridLines="0" topLeftCell="C1" workbookViewId="0">
      <selection activeCell="D4" sqref="D4:D10"/>
    </sheetView>
  </sheetViews>
  <sheetFormatPr defaultRowHeight="14.4" x14ac:dyDescent="0.3"/>
  <cols>
    <col min="1" max="2" width="0" hidden="1" customWidth="1"/>
    <col min="4" max="4" width="26.5546875" customWidth="1"/>
    <col min="5" max="9" width="17.21875" bestFit="1" customWidth="1"/>
    <col min="12" max="12" width="20" customWidth="1"/>
    <col min="13" max="13" width="17.88671875" customWidth="1"/>
    <col min="14" max="14" width="18.5546875" customWidth="1"/>
    <col min="15" max="15" width="21.44140625" customWidth="1"/>
    <col min="16" max="16" width="20.6640625" customWidth="1"/>
  </cols>
  <sheetData>
    <row r="3" spans="4:8" x14ac:dyDescent="0.3">
      <c r="D3" s="28" t="s">
        <v>62</v>
      </c>
      <c r="E3" s="28" t="s">
        <v>61</v>
      </c>
      <c r="F3" s="50" t="s">
        <v>60</v>
      </c>
      <c r="G3" s="28" t="s">
        <v>59</v>
      </c>
      <c r="H3" s="28" t="s">
        <v>58</v>
      </c>
    </row>
    <row r="4" spans="4:8" x14ac:dyDescent="0.3">
      <c r="D4" s="18" t="s">
        <v>56</v>
      </c>
      <c r="E4" s="25" t="s">
        <v>55</v>
      </c>
      <c r="F4" s="25" t="s">
        <v>54</v>
      </c>
      <c r="G4" s="25" t="s">
        <v>53</v>
      </c>
      <c r="H4" s="24" t="s">
        <v>52</v>
      </c>
    </row>
    <row r="5" spans="4:8" x14ac:dyDescent="0.3">
      <c r="D5" s="18" t="s">
        <v>50</v>
      </c>
      <c r="E5" s="18" t="s">
        <v>49</v>
      </c>
      <c r="F5" s="18" t="s">
        <v>48</v>
      </c>
      <c r="G5" s="18" t="s">
        <v>47</v>
      </c>
      <c r="H5" s="21" t="s">
        <v>46</v>
      </c>
    </row>
    <row r="6" spans="4:8" x14ac:dyDescent="0.3">
      <c r="D6" s="18" t="s">
        <v>44</v>
      </c>
      <c r="E6" s="18" t="s">
        <v>43</v>
      </c>
      <c r="F6" s="18" t="s">
        <v>42</v>
      </c>
      <c r="G6" s="18" t="s">
        <v>41</v>
      </c>
      <c r="H6" s="21" t="s">
        <v>40</v>
      </c>
    </row>
    <row r="7" spans="4:8" x14ac:dyDescent="0.3">
      <c r="D7" s="18" t="s">
        <v>38</v>
      </c>
      <c r="E7" s="18" t="s">
        <v>37</v>
      </c>
      <c r="F7" s="18" t="s">
        <v>36</v>
      </c>
      <c r="G7" s="18" t="s">
        <v>35</v>
      </c>
      <c r="H7" s="21"/>
    </row>
    <row r="8" spans="4:8" x14ac:dyDescent="0.3">
      <c r="D8" s="18" t="s">
        <v>33</v>
      </c>
      <c r="E8" s="18" t="s">
        <v>32</v>
      </c>
      <c r="F8" s="18"/>
      <c r="G8" s="18" t="s">
        <v>31</v>
      </c>
      <c r="H8" s="21"/>
    </row>
    <row r="9" spans="4:8" x14ac:dyDescent="0.3">
      <c r="D9" s="18" t="s">
        <v>29</v>
      </c>
      <c r="E9" s="18" t="s">
        <v>28</v>
      </c>
      <c r="F9" s="18"/>
      <c r="G9" s="18" t="s">
        <v>27</v>
      </c>
      <c r="H9" s="18"/>
    </row>
    <row r="10" spans="4:8" ht="28.8" x14ac:dyDescent="0.3">
      <c r="D10" s="17" t="s">
        <v>64</v>
      </c>
      <c r="E10" s="29" t="s">
        <v>63</v>
      </c>
      <c r="F10" s="17"/>
      <c r="G10" s="17"/>
      <c r="H10" s="17"/>
    </row>
    <row r="12" spans="4:8" hidden="1" x14ac:dyDescent="0.3"/>
    <row r="13" spans="4:8" hidden="1" x14ac:dyDescent="0.3"/>
    <row r="14" spans="4:8" hidden="1" x14ac:dyDescent="0.3"/>
    <row r="17" spans="4:9" ht="22.05" customHeight="1" x14ac:dyDescent="0.3">
      <c r="D17" s="12" t="s">
        <v>18</v>
      </c>
      <c r="E17" s="28" t="s">
        <v>17</v>
      </c>
      <c r="F17" s="28" t="s">
        <v>16</v>
      </c>
      <c r="G17" s="28" t="s">
        <v>15</v>
      </c>
      <c r="H17" s="28" t="s">
        <v>14</v>
      </c>
      <c r="I17" s="28" t="s">
        <v>13</v>
      </c>
    </row>
    <row r="18" spans="4:9" ht="22.05" customHeight="1" x14ac:dyDescent="0.3">
      <c r="D18" s="27" t="s">
        <v>57</v>
      </c>
      <c r="E18" s="26">
        <v>363</v>
      </c>
      <c r="F18" s="26">
        <v>363</v>
      </c>
      <c r="G18" s="26">
        <v>363</v>
      </c>
      <c r="H18" s="26">
        <v>363</v>
      </c>
      <c r="I18" s="26">
        <v>363</v>
      </c>
    </row>
    <row r="19" spans="4:9" ht="22.05" customHeight="1" x14ac:dyDescent="0.3">
      <c r="D19" s="3" t="s">
        <v>51</v>
      </c>
      <c r="E19" s="19">
        <v>3</v>
      </c>
      <c r="F19" s="19">
        <f>E19</f>
        <v>3</v>
      </c>
      <c r="G19" s="19">
        <f>F19</f>
        <v>3</v>
      </c>
      <c r="H19" s="19">
        <f>G19</f>
        <v>3</v>
      </c>
      <c r="I19" s="19">
        <f>H19</f>
        <v>3</v>
      </c>
    </row>
    <row r="20" spans="4:9" ht="31.2" customHeight="1" x14ac:dyDescent="0.3">
      <c r="D20" s="20" t="s">
        <v>45</v>
      </c>
      <c r="E20" s="22">
        <v>687000</v>
      </c>
      <c r="F20" s="23">
        <f>E20*(1+F26)</f>
        <v>721350</v>
      </c>
      <c r="G20" s="23">
        <f>F20*(1+G26)</f>
        <v>757417.5</v>
      </c>
      <c r="H20" s="23">
        <f>G20*(1+H26)</f>
        <v>795288.375</v>
      </c>
      <c r="I20" s="23">
        <f>H20*(1+I26)</f>
        <v>835052.79375000007</v>
      </c>
    </row>
    <row r="21" spans="4:9" ht="22.05" customHeight="1" x14ac:dyDescent="0.3">
      <c r="D21" s="20" t="s">
        <v>39</v>
      </c>
      <c r="E21" s="22">
        <f>E27*E19</f>
        <v>76.99062879690112</v>
      </c>
      <c r="F21" s="22">
        <f>F27*F19</f>
        <v>96.238285996126393</v>
      </c>
      <c r="G21" s="22">
        <f>G27*G19</f>
        <v>96.238285996126393</v>
      </c>
      <c r="H21" s="22">
        <f>H27*H19</f>
        <v>96.238285996126393</v>
      </c>
      <c r="I21" s="22">
        <f>I27*I19</f>
        <v>96.238285996126393</v>
      </c>
    </row>
    <row r="22" spans="4:9" ht="22.05" customHeight="1" x14ac:dyDescent="0.3">
      <c r="D22" s="20" t="s">
        <v>34</v>
      </c>
      <c r="E22" s="22">
        <v>80</v>
      </c>
      <c r="F22" s="22">
        <v>80</v>
      </c>
      <c r="G22" s="22">
        <v>80</v>
      </c>
      <c r="H22" s="22">
        <v>80</v>
      </c>
      <c r="I22" s="22">
        <v>80</v>
      </c>
    </row>
    <row r="23" spans="4:9" ht="22.05" customHeight="1" x14ac:dyDescent="0.3">
      <c r="D23" s="20" t="s">
        <v>30</v>
      </c>
      <c r="E23" s="19">
        <f>E21/E22</f>
        <v>0.96238285996126405</v>
      </c>
      <c r="F23" s="19">
        <f>F21/F22</f>
        <v>1.20297857495158</v>
      </c>
      <c r="G23" s="19">
        <f>G21/G22</f>
        <v>1.20297857495158</v>
      </c>
      <c r="H23" s="19">
        <f>H21/H22</f>
        <v>1.20297857495158</v>
      </c>
      <c r="I23" s="19">
        <f>I21/I22</f>
        <v>1.20297857495158</v>
      </c>
    </row>
    <row r="24" spans="4:9" ht="28.8" customHeight="1" x14ac:dyDescent="0.3">
      <c r="D24" s="3" t="s">
        <v>26</v>
      </c>
      <c r="E24" s="3">
        <v>12</v>
      </c>
      <c r="F24" s="3">
        <v>12</v>
      </c>
      <c r="G24" s="3">
        <v>12</v>
      </c>
      <c r="H24" s="3">
        <v>12</v>
      </c>
      <c r="I24" s="3">
        <v>12</v>
      </c>
    </row>
    <row r="25" spans="4:9" x14ac:dyDescent="0.3">
      <c r="D25" s="3" t="s">
        <v>25</v>
      </c>
      <c r="E25" s="14">
        <f>E20*E19</f>
        <v>2061000</v>
      </c>
      <c r="F25" s="14">
        <f>F20*F19</f>
        <v>2164050</v>
      </c>
      <c r="G25" s="14">
        <f>G20*G19</f>
        <v>2272252.5</v>
      </c>
      <c r="H25" s="14">
        <f>H20*H19</f>
        <v>2385865.125</v>
      </c>
      <c r="I25" s="14">
        <f>I20*I19</f>
        <v>2505158.3812500001</v>
      </c>
    </row>
    <row r="26" spans="4:9" x14ac:dyDescent="0.3">
      <c r="D26" s="3" t="s">
        <v>24</v>
      </c>
      <c r="E26" s="15">
        <v>0</v>
      </c>
      <c r="F26" s="15">
        <v>0.05</v>
      </c>
      <c r="G26" s="15">
        <v>0.05</v>
      </c>
      <c r="H26" s="15">
        <v>0.05</v>
      </c>
      <c r="I26" s="15">
        <v>0.05</v>
      </c>
    </row>
    <row r="27" spans="4:9" x14ac:dyDescent="0.3">
      <c r="D27" s="3" t="s">
        <v>23</v>
      </c>
      <c r="E27" s="16">
        <f>E29/E25</f>
        <v>25.663542932300373</v>
      </c>
      <c r="F27" s="16">
        <f>E27*(1+F28)</f>
        <v>32.079428665375467</v>
      </c>
      <c r="G27" s="16">
        <f>F27*(1+G28)</f>
        <v>32.079428665375467</v>
      </c>
      <c r="H27" s="16">
        <f>G27*(1+H28)</f>
        <v>32.079428665375467</v>
      </c>
      <c r="I27" s="16">
        <f>H27*(1+I28)</f>
        <v>32.079428665375467</v>
      </c>
    </row>
    <row r="28" spans="4:9" x14ac:dyDescent="0.3">
      <c r="D28" s="3" t="s">
        <v>22</v>
      </c>
      <c r="E28" s="15">
        <v>0</v>
      </c>
      <c r="F28" s="15">
        <v>0.25</v>
      </c>
      <c r="G28" s="15">
        <v>0</v>
      </c>
      <c r="H28" s="15">
        <v>0</v>
      </c>
      <c r="I28" s="15">
        <v>0</v>
      </c>
    </row>
    <row r="29" spans="4:9" x14ac:dyDescent="0.3">
      <c r="D29" s="3" t="s">
        <v>21</v>
      </c>
      <c r="E29" s="14">
        <f>E31/E18</f>
        <v>52892561.983471073</v>
      </c>
      <c r="F29" s="14">
        <f>F31/F18</f>
        <v>69421487.603305787</v>
      </c>
      <c r="G29" s="14">
        <f>G31/G18</f>
        <v>72892561.983471081</v>
      </c>
      <c r="H29" s="14">
        <f>H31/H18</f>
        <v>76537190.082644626</v>
      </c>
      <c r="I29" s="14">
        <f>I31/I18</f>
        <v>80364049.586776853</v>
      </c>
    </row>
    <row r="30" spans="4:9" x14ac:dyDescent="0.3">
      <c r="D30" s="3" t="s">
        <v>20</v>
      </c>
      <c r="E30" s="14">
        <v>1600000000</v>
      </c>
      <c r="F30" s="14">
        <f>F31/F24</f>
        <v>2100000000</v>
      </c>
      <c r="G30" s="14">
        <f>G31/G24</f>
        <v>2205000000</v>
      </c>
      <c r="H30" s="14">
        <f>H31/H24</f>
        <v>2315250000</v>
      </c>
      <c r="I30" s="14">
        <f>I31/I24</f>
        <v>2431012500</v>
      </c>
    </row>
    <row r="31" spans="4:9" x14ac:dyDescent="0.3">
      <c r="D31" s="2" t="s">
        <v>19</v>
      </c>
      <c r="E31" s="13">
        <f>E30*E24</f>
        <v>19200000000</v>
      </c>
      <c r="F31" s="13">
        <f>E31*(1+F26)*(1+F28)</f>
        <v>25200000000</v>
      </c>
      <c r="G31" s="13">
        <f>F31*(1+G26)*(1+G28)</f>
        <v>26460000000</v>
      </c>
      <c r="H31" s="13">
        <f>G31*(1+H26)*(1+H28)</f>
        <v>27783000000</v>
      </c>
      <c r="I31" s="13">
        <f>H31*(1+I26)*(1+I28)</f>
        <v>29172150000</v>
      </c>
    </row>
    <row r="33" spans="4:9" x14ac:dyDescent="0.3">
      <c r="D33" s="12" t="s">
        <v>18</v>
      </c>
      <c r="E33" s="11" t="s">
        <v>17</v>
      </c>
      <c r="F33" s="11" t="s">
        <v>16</v>
      </c>
      <c r="G33" s="11" t="s">
        <v>15</v>
      </c>
      <c r="H33" s="11" t="s">
        <v>14</v>
      </c>
      <c r="I33" s="11" t="s">
        <v>13</v>
      </c>
    </row>
    <row r="34" spans="4:9" x14ac:dyDescent="0.3">
      <c r="D34" s="3" t="s">
        <v>4</v>
      </c>
      <c r="E34" s="3">
        <v>10</v>
      </c>
      <c r="F34" s="3">
        <v>15</v>
      </c>
      <c r="G34" s="3">
        <v>20</v>
      </c>
      <c r="H34" s="3">
        <v>25</v>
      </c>
      <c r="I34" s="3">
        <v>30</v>
      </c>
    </row>
    <row r="35" spans="4:9" x14ac:dyDescent="0.3">
      <c r="D35" s="3" t="s">
        <v>3</v>
      </c>
      <c r="E35" s="3">
        <v>3</v>
      </c>
      <c r="F35" s="3">
        <v>3</v>
      </c>
      <c r="G35" s="3">
        <v>3</v>
      </c>
      <c r="H35" s="3">
        <v>3</v>
      </c>
      <c r="I35" s="3">
        <v>3</v>
      </c>
    </row>
    <row r="36" spans="4:9" x14ac:dyDescent="0.3">
      <c r="D36" s="3" t="s">
        <v>2</v>
      </c>
      <c r="E36" s="9">
        <v>3000000</v>
      </c>
      <c r="F36" s="9">
        <v>3000000</v>
      </c>
      <c r="G36" s="9">
        <v>3000000</v>
      </c>
      <c r="H36" s="9">
        <v>3000000</v>
      </c>
      <c r="I36" s="9">
        <v>3000000</v>
      </c>
    </row>
    <row r="37" spans="4:9" x14ac:dyDescent="0.3">
      <c r="D37" s="3" t="s">
        <v>12</v>
      </c>
      <c r="E37" s="10">
        <f>E36*E35*E34</f>
        <v>90000000</v>
      </c>
      <c r="F37" s="10">
        <f>F36*F35*F34</f>
        <v>135000000</v>
      </c>
      <c r="G37" s="10">
        <f>G36*G35*G34</f>
        <v>180000000</v>
      </c>
      <c r="H37" s="10">
        <f>H36*H35*H34</f>
        <v>225000000</v>
      </c>
      <c r="I37" s="10">
        <f>I36*I35*I34</f>
        <v>270000000</v>
      </c>
    </row>
    <row r="38" spans="4:9" x14ac:dyDescent="0.3">
      <c r="D38" s="3"/>
      <c r="E38" s="10"/>
      <c r="F38" s="10"/>
      <c r="G38" s="10"/>
      <c r="H38" s="10"/>
      <c r="I38" s="10"/>
    </row>
    <row r="39" spans="4:9" x14ac:dyDescent="0.3">
      <c r="D39" s="3" t="s">
        <v>11</v>
      </c>
      <c r="E39" s="10">
        <v>7</v>
      </c>
      <c r="F39" s="10">
        <v>7</v>
      </c>
      <c r="G39" s="10">
        <v>7</v>
      </c>
      <c r="H39" s="10">
        <v>7</v>
      </c>
      <c r="I39" s="10">
        <v>7</v>
      </c>
    </row>
    <row r="40" spans="4:9" x14ac:dyDescent="0.3">
      <c r="D40" s="3" t="s">
        <v>10</v>
      </c>
      <c r="E40" s="3">
        <v>50</v>
      </c>
      <c r="F40" s="3">
        <v>50</v>
      </c>
      <c r="G40" s="3">
        <v>50</v>
      </c>
      <c r="H40" s="3">
        <v>50</v>
      </c>
      <c r="I40" s="3">
        <v>50</v>
      </c>
    </row>
    <row r="41" spans="4:9" x14ac:dyDescent="0.3">
      <c r="D41" s="3" t="s">
        <v>9</v>
      </c>
      <c r="E41" s="9">
        <f>E40*E39*E37</f>
        <v>31500000000</v>
      </c>
      <c r="F41" s="9">
        <f>F40*F39*F37</f>
        <v>47250000000</v>
      </c>
      <c r="G41" s="9">
        <f>G40*G39*G37</f>
        <v>63000000000</v>
      </c>
      <c r="H41" s="9">
        <f>H40*H39*H37</f>
        <v>78750000000</v>
      </c>
      <c r="I41" s="9">
        <f>I40*I39*I37</f>
        <v>94500000000</v>
      </c>
    </row>
    <row r="42" spans="4:9" x14ac:dyDescent="0.3">
      <c r="D42" s="3"/>
      <c r="E42" s="3"/>
      <c r="F42" s="3"/>
      <c r="G42" s="3"/>
      <c r="H42" s="3"/>
      <c r="I42" s="3"/>
    </row>
    <row r="43" spans="4:9" x14ac:dyDescent="0.3">
      <c r="D43" s="8" t="s">
        <v>8</v>
      </c>
      <c r="E43" s="3"/>
      <c r="F43" s="3"/>
      <c r="G43" s="3"/>
      <c r="H43" s="3"/>
      <c r="I43" s="3"/>
    </row>
    <row r="44" spans="4:9" x14ac:dyDescent="0.3">
      <c r="D44" s="5" t="s">
        <v>7</v>
      </c>
      <c r="E44" s="7" t="s">
        <v>6</v>
      </c>
      <c r="F44" s="6" t="str">
        <f>"Feb-25"</f>
        <v>Feb-25</v>
      </c>
      <c r="G44" s="6" t="str">
        <f>"Mar -25"</f>
        <v>Mar -25</v>
      </c>
      <c r="H44" s="5" t="str">
        <f>"Apr-25"</f>
        <v>Apr-25</v>
      </c>
      <c r="I44" s="5" t="str">
        <f>"May-25"</f>
        <v>May-25</v>
      </c>
    </row>
    <row r="45" spans="4:9" x14ac:dyDescent="0.3">
      <c r="D45" s="3" t="s">
        <v>5</v>
      </c>
      <c r="E45" s="4">
        <v>0.5</v>
      </c>
      <c r="F45" s="4">
        <v>0.6</v>
      </c>
      <c r="G45" s="4">
        <v>0.7</v>
      </c>
      <c r="H45" s="4">
        <v>0.75</v>
      </c>
      <c r="I45" s="4">
        <v>0.8</v>
      </c>
    </row>
    <row r="46" spans="4:9" x14ac:dyDescent="0.3">
      <c r="D46" s="3" t="s">
        <v>4</v>
      </c>
      <c r="E46" s="3">
        <v>10</v>
      </c>
      <c r="F46" s="3">
        <v>10</v>
      </c>
      <c r="G46" s="3">
        <v>10</v>
      </c>
      <c r="H46" s="3">
        <v>10</v>
      </c>
      <c r="I46" s="3">
        <v>10</v>
      </c>
    </row>
    <row r="47" spans="4:9" x14ac:dyDescent="0.3">
      <c r="D47" s="3" t="s">
        <v>3</v>
      </c>
      <c r="E47" s="3">
        <v>3</v>
      </c>
      <c r="F47" s="3">
        <v>3</v>
      </c>
      <c r="G47" s="3">
        <v>3</v>
      </c>
      <c r="H47" s="3">
        <v>3</v>
      </c>
      <c r="I47" s="3">
        <v>3</v>
      </c>
    </row>
    <row r="48" spans="4:9" x14ac:dyDescent="0.3">
      <c r="D48" s="3" t="s">
        <v>2</v>
      </c>
      <c r="E48" s="3">
        <v>3000000</v>
      </c>
      <c r="F48" s="3">
        <v>3000000</v>
      </c>
      <c r="G48" s="3">
        <v>3000000</v>
      </c>
      <c r="H48" s="3">
        <v>3000000</v>
      </c>
      <c r="I48" s="3">
        <v>3000000</v>
      </c>
    </row>
    <row r="49" spans="4:9" x14ac:dyDescent="0.3">
      <c r="D49" s="3" t="s">
        <v>1</v>
      </c>
      <c r="E49" s="3">
        <v>31</v>
      </c>
      <c r="F49" s="3">
        <v>28</v>
      </c>
      <c r="G49" s="3">
        <v>31</v>
      </c>
      <c r="H49" s="3">
        <v>30</v>
      </c>
      <c r="I49" s="3">
        <v>31</v>
      </c>
    </row>
    <row r="50" spans="4:9" x14ac:dyDescent="0.3">
      <c r="D50" s="2" t="s">
        <v>0</v>
      </c>
      <c r="E50" s="1">
        <f>E49*E48*E47*E46*E45</f>
        <v>1395000000</v>
      </c>
      <c r="F50" s="1">
        <f>F49*F48*F47*F46*F45</f>
        <v>1512000000</v>
      </c>
      <c r="G50" s="1">
        <f>G49*G48*G47*G46*G45</f>
        <v>1952999999.9999998</v>
      </c>
      <c r="H50" s="1">
        <f>H49*H48*H47*H46*H45</f>
        <v>2025000000</v>
      </c>
      <c r="I50" s="1">
        <f>I49*I48*I47*I46*I45</f>
        <v>2232000000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A8B2-2727-4F88-83ED-F7F58C75A225}">
  <dimension ref="A1:A21"/>
  <sheetViews>
    <sheetView showGridLines="0" topLeftCell="A61" workbookViewId="0">
      <selection activeCell="D84" sqref="D84"/>
    </sheetView>
  </sheetViews>
  <sheetFormatPr defaultRowHeight="14.4" x14ac:dyDescent="0.3"/>
  <sheetData>
    <row r="1" spans="1:1" x14ac:dyDescent="0.3">
      <c r="A1" t="s">
        <v>69</v>
      </c>
    </row>
    <row r="3" spans="1:1" x14ac:dyDescent="0.3">
      <c r="A3" t="s">
        <v>70</v>
      </c>
    </row>
    <row r="5" spans="1:1" x14ac:dyDescent="0.3">
      <c r="A5" t="s">
        <v>71</v>
      </c>
    </row>
    <row r="7" spans="1:1" x14ac:dyDescent="0.3">
      <c r="A7" t="s">
        <v>72</v>
      </c>
    </row>
    <row r="9" spans="1:1" x14ac:dyDescent="0.3">
      <c r="A9" t="s">
        <v>73</v>
      </c>
    </row>
    <row r="11" spans="1:1" x14ac:dyDescent="0.3">
      <c r="A11" t="s">
        <v>74</v>
      </c>
    </row>
    <row r="13" spans="1:1" x14ac:dyDescent="0.3">
      <c r="A13" t="s">
        <v>75</v>
      </c>
    </row>
    <row r="15" spans="1:1" x14ac:dyDescent="0.3">
      <c r="A15" t="s">
        <v>76</v>
      </c>
    </row>
    <row r="17" spans="1:1" x14ac:dyDescent="0.3">
      <c r="A17" t="s">
        <v>77</v>
      </c>
    </row>
    <row r="19" spans="1:1" x14ac:dyDescent="0.3">
      <c r="A19" t="s">
        <v>78</v>
      </c>
    </row>
    <row r="21" spans="1:1" x14ac:dyDescent="0.3">
      <c r="A21" t="s">
        <v>79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3813-7823-4DA2-9863-D88C62F0DC6E}">
  <dimension ref="A1"/>
  <sheetViews>
    <sheetView showGridLines="0" workbookViewId="0">
      <selection activeCell="T11" sqref="T11"/>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Revenue stream</vt:lpstr>
      <vt:lpstr>Matrix</vt:lpstr>
      <vt:lpstr>Matrix01</vt:lpstr>
      <vt:lpstr>Matrix02</vt:lpstr>
      <vt:lpstr>Sales Mertric 01</vt:lpstr>
      <vt:lpstr>Sales Mertrics 02</vt:lpstr>
      <vt:lpstr>Sales planing Dine-in</vt:lpstr>
      <vt:lpstr>Survey 2024-1</vt:lpstr>
      <vt:lpstr>Survey 2024-2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HANH TRANG</dc:creator>
  <cp:lastModifiedBy>HANH TRANG</cp:lastModifiedBy>
  <dcterms:created xsi:type="dcterms:W3CDTF">2024-07-07T10:23:30Z</dcterms:created>
  <dcterms:modified xsi:type="dcterms:W3CDTF">2024-07-13T02:07:13Z</dcterms:modified>
</cp:coreProperties>
</file>