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CỘNG ĐỒNG\Tài liệu Cấu trúc chi phí\"/>
    </mc:Choice>
  </mc:AlternateContent>
  <xr:revisionPtr revIDLastSave="0" documentId="13_ncr:1_{7387B9B8-5524-4C14-89EF-2EC33286218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2" l="1"/>
  <c r="C22" i="2"/>
  <c r="D22" i="2"/>
  <c r="D19" i="2"/>
  <c r="D18" i="2"/>
  <c r="C19" i="2"/>
  <c r="C18" i="2"/>
  <c r="C15" i="2"/>
  <c r="E19" i="2" l="1"/>
  <c r="E22" i="2"/>
  <c r="H13" i="2"/>
  <c r="G11" i="2" l="1"/>
  <c r="G10" i="2"/>
  <c r="G12" i="2"/>
  <c r="G14" i="2"/>
  <c r="E18" i="2"/>
  <c r="E14" i="2"/>
  <c r="F11" i="2" l="1"/>
  <c r="H11" i="2" s="1"/>
  <c r="J11" i="2" s="1"/>
  <c r="F12" i="2"/>
  <c r="H12" i="2" s="1"/>
  <c r="J12" i="2" s="1"/>
  <c r="F14" i="2"/>
  <c r="H14" i="2" s="1"/>
  <c r="F10" i="2"/>
  <c r="H10" i="2" s="1"/>
  <c r="I10" i="2" s="1"/>
  <c r="E10" i="2"/>
  <c r="E11" i="2"/>
  <c r="E12" i="2"/>
  <c r="J14" i="2" l="1"/>
  <c r="I14" i="2"/>
  <c r="I12" i="2"/>
  <c r="J10" i="2"/>
  <c r="I11" i="2"/>
  <c r="H15" i="2" l="1"/>
  <c r="J15" i="2"/>
  <c r="F15" i="2"/>
  <c r="D15" i="2"/>
</calcChain>
</file>

<file path=xl/sharedStrings.xml><?xml version="1.0" encoding="utf-8"?>
<sst xmlns="http://schemas.openxmlformats.org/spreadsheetml/2006/main" count="30" uniqueCount="26">
  <si>
    <t>Branch</t>
  </si>
  <si>
    <t>No</t>
  </si>
  <si>
    <t>Fixed cost</t>
  </si>
  <si>
    <t>Variable cost</t>
  </si>
  <si>
    <t>Sales</t>
  </si>
  <si>
    <t>People cost</t>
  </si>
  <si>
    <t>%</t>
  </si>
  <si>
    <t>Concept 02 floor house</t>
  </si>
  <si>
    <t>Concept 01 floor house</t>
  </si>
  <si>
    <t>Waste +/Saving (-)</t>
  </si>
  <si>
    <t>Waste</t>
  </si>
  <si>
    <t>Total</t>
  </si>
  <si>
    <t>Standard</t>
  </si>
  <si>
    <t>Sum</t>
  </si>
  <si>
    <t>Saving</t>
  </si>
  <si>
    <t>Location 1</t>
  </si>
  <si>
    <t>Location 2</t>
  </si>
  <si>
    <t>Location 3</t>
  </si>
  <si>
    <t>Location 4</t>
  </si>
  <si>
    <t>Highest</t>
  </si>
  <si>
    <t>Lowest</t>
  </si>
  <si>
    <t>Change in sales volume</t>
  </si>
  <si>
    <t>Change in cost</t>
  </si>
  <si>
    <t>Fixed cost:</t>
  </si>
  <si>
    <t>Variable cost:</t>
  </si>
  <si>
    <t>=Total cost - Variable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</si>
</sst>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0" fontId="1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 readingOrder="1"/>
    </xf>
    <xf numFmtId="164" fontId="1" fillId="0" borderId="1" xfId="1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0" fontId="1" fillId="0" borderId="0" xfId="2" applyNumberFormat="1" applyFont="1" applyFill="1" applyBorder="1" applyAlignment="1">
      <alignment vertical="center"/>
    </xf>
    <xf numFmtId="43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D3D3D3"/>
      <rgbColor rgb="00AFEEEE"/>
      <rgbColor rgb="00FFFFFF"/>
      <rgbColor rgb="00FF0000"/>
      <rgbColor rgb="00F0E68C"/>
      <rgbColor rgb="0090EE9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CA29-83AF-4FF6-A1BF-A1F4D0DB6479}">
  <dimension ref="A4:K24"/>
  <sheetViews>
    <sheetView showGridLines="0" tabSelected="1" workbookViewId="0">
      <selection activeCell="E29" sqref="E29"/>
    </sheetView>
  </sheetViews>
  <sheetFormatPr defaultRowHeight="15" x14ac:dyDescent="0.25"/>
  <cols>
    <col min="1" max="1" width="9.140625" style="8"/>
    <col min="2" max="2" width="22.5703125" style="1" customWidth="1"/>
    <col min="3" max="3" width="25.28515625" style="1" bestFit="1" customWidth="1"/>
    <col min="4" max="4" width="17.5703125" style="1" customWidth="1"/>
    <col min="5" max="5" width="10.7109375" style="1" customWidth="1"/>
    <col min="6" max="6" width="17.28515625" style="1" customWidth="1"/>
    <col min="7" max="7" width="13.85546875" style="1" customWidth="1"/>
    <col min="8" max="8" width="19.85546875" style="1" customWidth="1"/>
    <col min="9" max="9" width="11.5703125" style="1" customWidth="1"/>
    <col min="10" max="10" width="17.42578125" style="1" customWidth="1"/>
    <col min="11" max="11" width="10" style="1" customWidth="1"/>
    <col min="12" max="16384" width="9.140625" style="1"/>
  </cols>
  <sheetData>
    <row r="4" spans="1:11" ht="20.45" customHeight="1" x14ac:dyDescent="0.25">
      <c r="B4" s="8"/>
      <c r="C4" s="28"/>
      <c r="D4" s="28"/>
      <c r="E4" s="28"/>
    </row>
    <row r="5" spans="1:11" x14ac:dyDescent="0.25">
      <c r="C5" s="8"/>
      <c r="D5" s="8"/>
      <c r="E5" s="8"/>
    </row>
    <row r="6" spans="1:11" ht="7.9" customHeight="1" x14ac:dyDescent="0.25">
      <c r="E6" s="9"/>
    </row>
    <row r="7" spans="1:11" ht="28.9" customHeight="1" x14ac:dyDescent="0.25">
      <c r="A7" s="23" t="s">
        <v>1</v>
      </c>
      <c r="B7" s="23" t="s">
        <v>0</v>
      </c>
      <c r="C7" s="23">
        <v>2023</v>
      </c>
      <c r="D7" s="23"/>
      <c r="E7" s="23"/>
      <c r="F7" s="23" t="s">
        <v>12</v>
      </c>
      <c r="G7" s="23"/>
      <c r="H7" s="23"/>
      <c r="I7" s="23"/>
      <c r="J7" s="24" t="s">
        <v>9</v>
      </c>
      <c r="K7" s="25"/>
    </row>
    <row r="8" spans="1:11" ht="26.45" customHeight="1" x14ac:dyDescent="0.25">
      <c r="A8" s="23"/>
      <c r="B8" s="23"/>
      <c r="C8" s="3" t="s">
        <v>4</v>
      </c>
      <c r="D8" s="3" t="s">
        <v>5</v>
      </c>
      <c r="E8" s="3" t="s">
        <v>6</v>
      </c>
      <c r="F8" s="3" t="s">
        <v>2</v>
      </c>
      <c r="G8" s="3" t="s">
        <v>3</v>
      </c>
      <c r="H8" s="3" t="s">
        <v>11</v>
      </c>
      <c r="I8" s="3" t="s">
        <v>6</v>
      </c>
      <c r="J8" s="26"/>
      <c r="K8" s="27"/>
    </row>
    <row r="9" spans="1:11" ht="22.5" customHeight="1" x14ac:dyDescent="0.25">
      <c r="A9" s="10"/>
      <c r="B9" s="11" t="s">
        <v>8</v>
      </c>
      <c r="C9" s="10"/>
      <c r="D9" s="10"/>
      <c r="E9" s="10"/>
      <c r="F9" s="10"/>
      <c r="G9" s="10"/>
      <c r="H9" s="12"/>
      <c r="I9" s="12"/>
      <c r="J9" s="13"/>
      <c r="K9" s="12"/>
    </row>
    <row r="10" spans="1:11" ht="22.5" customHeight="1" x14ac:dyDescent="0.25">
      <c r="A10" s="10">
        <v>2</v>
      </c>
      <c r="B10" s="14" t="s">
        <v>15</v>
      </c>
      <c r="C10" s="15">
        <v>17286950930</v>
      </c>
      <c r="D10" s="15">
        <v>2020759545</v>
      </c>
      <c r="E10" s="7">
        <f t="shared" ref="E10" si="0">D10/C10</f>
        <v>0.11689508191367325</v>
      </c>
      <c r="F10" s="15">
        <f>$D$24</f>
        <v>638116977.80504906</v>
      </c>
      <c r="G10" s="7">
        <f>$E$22</f>
        <v>7.9981864516980555E-2</v>
      </c>
      <c r="H10" s="6">
        <f>F10+G10*C10</f>
        <v>2020759545</v>
      </c>
      <c r="I10" s="7">
        <f>H10/C10</f>
        <v>0.11689508191367325</v>
      </c>
      <c r="J10" s="16">
        <f>D10-H10</f>
        <v>0</v>
      </c>
      <c r="K10" s="10" t="s">
        <v>10</v>
      </c>
    </row>
    <row r="11" spans="1:11" ht="22.5" customHeight="1" x14ac:dyDescent="0.25">
      <c r="A11" s="10">
        <v>3</v>
      </c>
      <c r="B11" s="14" t="s">
        <v>16</v>
      </c>
      <c r="C11" s="15">
        <v>10385210300</v>
      </c>
      <c r="D11" s="15">
        <v>1468745461</v>
      </c>
      <c r="E11" s="7">
        <f t="shared" ref="E11:E12" si="1">D11/C11</f>
        <v>0.1414266460256467</v>
      </c>
      <c r="F11" s="15">
        <f t="shared" ref="F11:F12" si="2">$D$24</f>
        <v>638116977.80504906</v>
      </c>
      <c r="G11" s="7">
        <f>$E$22</f>
        <v>7.9981864516980555E-2</v>
      </c>
      <c r="H11" s="6">
        <f>F11+G11*C11</f>
        <v>1468745461</v>
      </c>
      <c r="I11" s="7">
        <f>H11/C11</f>
        <v>0.1414266460256467</v>
      </c>
      <c r="J11" s="16">
        <f>D11-H11</f>
        <v>0</v>
      </c>
      <c r="K11" s="10" t="s">
        <v>10</v>
      </c>
    </row>
    <row r="12" spans="1:11" ht="22.5" customHeight="1" x14ac:dyDescent="0.25">
      <c r="A12" s="10">
        <v>4</v>
      </c>
      <c r="B12" s="14" t="s">
        <v>17</v>
      </c>
      <c r="C12" s="15">
        <v>12457947488</v>
      </c>
      <c r="D12" s="15">
        <v>1465283871</v>
      </c>
      <c r="E12" s="7">
        <f t="shared" si="1"/>
        <v>0.11761840161964247</v>
      </c>
      <c r="F12" s="15">
        <f t="shared" si="2"/>
        <v>638116977.80504906</v>
      </c>
      <c r="G12" s="7">
        <f>$E$22</f>
        <v>7.9981864516980555E-2</v>
      </c>
      <c r="H12" s="6">
        <f>F12+G12*C12</f>
        <v>1634526845.9499233</v>
      </c>
      <c r="I12" s="7">
        <f>H12/C12</f>
        <v>0.13120354276050414</v>
      </c>
      <c r="J12" s="16">
        <f>D12-H12</f>
        <v>-169242974.94992328</v>
      </c>
      <c r="K12" s="10" t="s">
        <v>14</v>
      </c>
    </row>
    <row r="13" spans="1:11" ht="22.5" customHeight="1" x14ac:dyDescent="0.25">
      <c r="A13" s="10"/>
      <c r="B13" s="11" t="s">
        <v>7</v>
      </c>
      <c r="C13" s="12"/>
      <c r="D13" s="12"/>
      <c r="E13" s="12"/>
      <c r="F13" s="12"/>
      <c r="G13" s="12"/>
      <c r="H13" s="6">
        <f>F13+G13*C13</f>
        <v>0</v>
      </c>
      <c r="I13" s="7"/>
      <c r="J13" s="16"/>
      <c r="K13" s="10"/>
    </row>
    <row r="14" spans="1:11" ht="22.5" customHeight="1" x14ac:dyDescent="0.25">
      <c r="A14" s="10">
        <v>1</v>
      </c>
      <c r="B14" s="14" t="s">
        <v>18</v>
      </c>
      <c r="C14" s="15">
        <v>10522900379</v>
      </c>
      <c r="D14" s="15">
        <v>1840884460</v>
      </c>
      <c r="E14" s="7">
        <f>D14/C14</f>
        <v>0.17494078568621219</v>
      </c>
      <c r="F14" s="15">
        <f>$D$24</f>
        <v>638116977.80504906</v>
      </c>
      <c r="G14" s="7">
        <f>$E$22</f>
        <v>7.9981864516980555E-2</v>
      </c>
      <c r="H14" s="6">
        <f>F14+G14*C14</f>
        <v>1479758170.2439103</v>
      </c>
      <c r="I14" s="7">
        <f>H14/C14</f>
        <v>0.14062265316100359</v>
      </c>
      <c r="J14" s="16">
        <f>D14-H14</f>
        <v>361126289.75608969</v>
      </c>
      <c r="K14" s="10" t="s">
        <v>10</v>
      </c>
    </row>
    <row r="15" spans="1:11" ht="22.9" customHeight="1" x14ac:dyDescent="0.25">
      <c r="A15" s="10"/>
      <c r="B15" s="2" t="s">
        <v>13</v>
      </c>
      <c r="C15" s="17">
        <f>SUM(C10:C14)</f>
        <v>50653009097</v>
      </c>
      <c r="D15" s="17">
        <f>SUM(D10:D14)</f>
        <v>6795673337</v>
      </c>
      <c r="E15" s="2"/>
      <c r="F15" s="17">
        <f>SUM(F10:F14)</f>
        <v>2552467911.2201962</v>
      </c>
      <c r="G15" s="18"/>
      <c r="H15" s="17">
        <f>SUM(H10:H14)</f>
        <v>6603790022.1938343</v>
      </c>
      <c r="I15" s="18"/>
      <c r="J15" s="19">
        <f>SUM(J10:J14)</f>
        <v>191883314.80616641</v>
      </c>
      <c r="K15" s="12"/>
    </row>
    <row r="16" spans="1:11" x14ac:dyDescent="0.25">
      <c r="C16" s="20"/>
      <c r="D16" s="20"/>
      <c r="E16" s="21"/>
      <c r="F16" s="20"/>
      <c r="G16" s="21"/>
      <c r="H16" s="22"/>
      <c r="I16" s="22"/>
      <c r="J16" s="22"/>
    </row>
    <row r="18" spans="2:5" ht="22.15" customHeight="1" x14ac:dyDescent="0.25">
      <c r="B18" s="2" t="s">
        <v>19</v>
      </c>
      <c r="C18" s="6">
        <f>MAX(C10:C12)</f>
        <v>17286950930</v>
      </c>
      <c r="D18" s="6">
        <f>VLOOKUP(C18,$C$10:$D$12,2,0)</f>
        <v>2020759545</v>
      </c>
      <c r="E18" s="7">
        <f>D18/C18</f>
        <v>0.11689508191367325</v>
      </c>
    </row>
    <row r="19" spans="2:5" ht="22.15" customHeight="1" x14ac:dyDescent="0.25">
      <c r="B19" s="2" t="s">
        <v>20</v>
      </c>
      <c r="C19" s="6">
        <f>MIN(C10:C12)</f>
        <v>10385210300</v>
      </c>
      <c r="D19" s="6">
        <f>VLOOKUP(C19,$C$10:$D$12,2,0)</f>
        <v>1468745461</v>
      </c>
      <c r="E19" s="7">
        <f>D19/C19</f>
        <v>0.1414266460256467</v>
      </c>
    </row>
    <row r="21" spans="2:5" ht="37.9" customHeight="1" x14ac:dyDescent="0.25">
      <c r="C21" s="4" t="s">
        <v>21</v>
      </c>
      <c r="D21" s="4" t="s">
        <v>22</v>
      </c>
      <c r="E21" s="4" t="s">
        <v>6</v>
      </c>
    </row>
    <row r="22" spans="2:5" ht="22.15" customHeight="1" x14ac:dyDescent="0.25">
      <c r="B22" s="5" t="s">
        <v>24</v>
      </c>
      <c r="C22" s="6">
        <f>C18-C19</f>
        <v>6901740630</v>
      </c>
      <c r="D22" s="6">
        <f>D18-D19</f>
        <v>552014084</v>
      </c>
      <c r="E22" s="7">
        <f>D22/C22</f>
        <v>7.9981864516980555E-2</v>
      </c>
    </row>
    <row r="24" spans="2:5" ht="22.15" customHeight="1" x14ac:dyDescent="0.25">
      <c r="B24" s="5" t="s">
        <v>23</v>
      </c>
      <c r="C24" s="17" t="s">
        <v>25</v>
      </c>
      <c r="D24" s="6">
        <f>D19-C19*E22</f>
        <v>638116977.80504906</v>
      </c>
    </row>
  </sheetData>
  <mergeCells count="6">
    <mergeCell ref="B7:B8"/>
    <mergeCell ref="A7:A8"/>
    <mergeCell ref="J7:K8"/>
    <mergeCell ref="C4:E4"/>
    <mergeCell ref="C7:E7"/>
    <mergeCell ref="F7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VAN CHUNG</cp:lastModifiedBy>
  <dcterms:created xsi:type="dcterms:W3CDTF">2024-03-01T02:28:15Z</dcterms:created>
  <dcterms:modified xsi:type="dcterms:W3CDTF">2024-08-06T02:19:37Z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